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2023\Navláčil\Domov pro seniory Liptál\Nabídka pro odběratele\"/>
    </mc:Choice>
  </mc:AlternateContent>
  <bookViews>
    <workbookView xWindow="0" yWindow="0" windowWidth="0" windowHeight="0"/>
  </bookViews>
  <sheets>
    <sheet name="Rekapitulace stavby" sheetId="1" r:id="rId1"/>
    <sheet name="01 - Zdravoinsta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Zdravoinstalace'!$C$126:$K$268</definedName>
    <definedName name="_xlnm.Print_Area" localSheetId="1">'01 - Zdravoinstalace'!$C$4:$J$76,'01 - Zdravoinstalace'!$C$82:$J$108,'01 - Zdravoinstalace'!$C$114:$J$268</definedName>
    <definedName name="_xlnm.Print_Titles" localSheetId="1">'01 - Zdravoinstalace'!$126:$126</definedName>
  </definedNames>
  <calcPr/>
</workbook>
</file>

<file path=xl/calcChain.xml><?xml version="1.0" encoding="utf-8"?>
<calcChain xmlns="http://schemas.openxmlformats.org/spreadsheetml/2006/main">
  <c i="1" l="1" r="AY95"/>
  <c r="AX95"/>
  <c i="2" r="J37"/>
  <c r="J36"/>
  <c r="J35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91"/>
  <c r="J14"/>
  <c r="J12"/>
  <c r="J121"/>
  <c r="E7"/>
  <c r="E117"/>
  <c i="1" r="L90"/>
  <c r="AM90"/>
  <c r="AM89"/>
  <c r="L89"/>
  <c r="AM87"/>
  <c r="L87"/>
  <c r="L85"/>
  <c r="L84"/>
  <c i="2" r="J210"/>
  <c r="J182"/>
  <c r="BK254"/>
  <c r="J238"/>
  <c r="J223"/>
  <c r="J187"/>
  <c r="J171"/>
  <c r="BK230"/>
  <c r="BK201"/>
  <c r="J241"/>
  <c r="BK195"/>
  <c r="J150"/>
  <c r="BK188"/>
  <c r="J139"/>
  <c r="BK136"/>
  <c r="BK231"/>
  <c r="BK196"/>
  <c r="BK180"/>
  <c r="BK251"/>
  <c r="BK222"/>
  <c r="J199"/>
  <c r="J183"/>
  <c r="BK225"/>
  <c r="J225"/>
  <c r="J155"/>
  <c r="J258"/>
  <c r="BK137"/>
  <c r="BK167"/>
  <c r="J142"/>
  <c r="BK213"/>
  <c r="BK173"/>
  <c r="J252"/>
  <c r="J239"/>
  <c r="BK223"/>
  <c r="BK204"/>
  <c r="J163"/>
  <c r="J152"/>
  <c r="BK139"/>
  <c r="BK208"/>
  <c r="BK164"/>
  <c r="F35"/>
  <c r="J264"/>
  <c r="BK203"/>
  <c r="BK190"/>
  <c r="BK249"/>
  <c r="BK232"/>
  <c r="BK211"/>
  <c r="BK130"/>
  <c r="J148"/>
  <c r="J217"/>
  <c r="J251"/>
  <c r="J207"/>
  <c r="BK259"/>
  <c r="J168"/>
  <c r="BK178"/>
  <c r="J254"/>
  <c r="J211"/>
  <c r="J136"/>
  <c r="BK238"/>
  <c r="J218"/>
  <c r="BK217"/>
  <c r="J191"/>
  <c r="BK138"/>
  <c r="J263"/>
  <c r="BK244"/>
  <c r="J226"/>
  <c r="J176"/>
  <c r="J156"/>
  <c r="J224"/>
  <c r="J268"/>
  <c r="J212"/>
  <c r="BK257"/>
  <c r="BK170"/>
  <c r="BK187"/>
  <c r="BK146"/>
  <c r="BK236"/>
  <c r="J213"/>
  <c r="BK154"/>
  <c r="BK250"/>
  <c r="J240"/>
  <c r="J197"/>
  <c r="BK184"/>
  <c r="J228"/>
  <c r="J131"/>
  <c r="J186"/>
  <c r="BK169"/>
  <c r="J137"/>
  <c r="BK143"/>
  <c r="J260"/>
  <c r="BK166"/>
  <c r="BK262"/>
  <c r="BK205"/>
  <c r="J178"/>
  <c r="BK267"/>
  <c r="BK131"/>
  <c r="J245"/>
  <c r="BK235"/>
  <c r="BK227"/>
  <c r="BK206"/>
  <c r="J184"/>
  <c r="BK256"/>
  <c r="BK158"/>
  <c r="J227"/>
  <c r="J205"/>
  <c r="BK144"/>
  <c r="J232"/>
  <c r="BK210"/>
  <c r="BK161"/>
  <c r="BK176"/>
  <c r="BK185"/>
  <c r="J165"/>
  <c r="J164"/>
  <c r="BK163"/>
  <c r="J159"/>
  <c r="BK229"/>
  <c r="J195"/>
  <c r="BK168"/>
  <c r="BK241"/>
  <c r="J219"/>
  <c r="J174"/>
  <c r="J189"/>
  <c r="J221"/>
  <c r="J246"/>
  <c r="J200"/>
  <c r="BK157"/>
  <c r="BK141"/>
  <c r="BK260"/>
  <c r="BK199"/>
  <c r="BK226"/>
  <c r="BK191"/>
  <c r="BK253"/>
  <c r="J230"/>
  <c r="BK212"/>
  <c r="BK189"/>
  <c r="J147"/>
  <c r="BK239"/>
  <c r="BK202"/>
  <c r="BK248"/>
  <c r="BK214"/>
  <c r="J179"/>
  <c r="BK165"/>
  <c r="BK174"/>
  <c r="J146"/>
  <c r="BK182"/>
  <c r="J265"/>
  <c r="J141"/>
  <c r="J259"/>
  <c r="BK218"/>
  <c r="J190"/>
  <c r="J253"/>
  <c r="J247"/>
  <c r="J229"/>
  <c r="J203"/>
  <c r="BK152"/>
  <c r="J145"/>
  <c r="BK264"/>
  <c r="J172"/>
  <c r="BK263"/>
  <c r="BK192"/>
  <c r="BK200"/>
  <c r="BK247"/>
  <c r="J233"/>
  <c r="J192"/>
  <c r="J158"/>
  <c r="BK258"/>
  <c r="J214"/>
  <c r="BK243"/>
  <c r="BK162"/>
  <c r="J181"/>
  <c r="J138"/>
  <c r="BK148"/>
  <c r="J248"/>
  <c r="J215"/>
  <c r="BK147"/>
  <c r="J220"/>
  <c r="J244"/>
  <c r="J170"/>
  <c r="BK151"/>
  <c r="J154"/>
  <c r="BK172"/>
  <c r="BK198"/>
  <c r="J222"/>
  <c r="BK186"/>
  <c r="J250"/>
  <c r="BK216"/>
  <c r="BK155"/>
  <c r="J135"/>
  <c r="J169"/>
  <c r="BK134"/>
  <c r="J196"/>
  <c r="BK240"/>
  <c r="J188"/>
  <c r="BK171"/>
  <c r="J267"/>
  <c r="BK159"/>
  <c r="BK233"/>
  <c r="BK197"/>
  <c r="J177"/>
  <c r="J249"/>
  <c r="BK220"/>
  <c r="J202"/>
  <c r="BK265"/>
  <c r="BK215"/>
  <c r="J151"/>
  <c r="BK183"/>
  <c r="J243"/>
  <c r="J231"/>
  <c r="J198"/>
  <c r="F36"/>
  <c r="J216"/>
  <c r="J140"/>
  <c r="J134"/>
  <c r="BK246"/>
  <c r="J236"/>
  <c r="BK219"/>
  <c r="J153"/>
  <c r="BK145"/>
  <c r="J194"/>
  <c r="BK221"/>
  <c r="J149"/>
  <c r="BK149"/>
  <c r="BK153"/>
  <c i="1" r="AS94"/>
  <c i="2" r="J257"/>
  <c r="BK209"/>
  <c r="J235"/>
  <c r="J208"/>
  <c r="BK268"/>
  <c r="BK142"/>
  <c r="J262"/>
  <c r="J185"/>
  <c r="J201"/>
  <c r="J242"/>
  <c r="BK228"/>
  <c r="BK177"/>
  <c r="J180"/>
  <c r="J206"/>
  <c r="BK242"/>
  <c r="BK179"/>
  <c r="J166"/>
  <c r="BK150"/>
  <c r="J161"/>
  <c r="J157"/>
  <c r="J204"/>
  <c r="BK156"/>
  <c r="BK245"/>
  <c r="J209"/>
  <c r="J130"/>
  <c r="J173"/>
  <c r="J144"/>
  <c r="J143"/>
  <c r="BK194"/>
  <c r="J175"/>
  <c r="J167"/>
  <c r="BK140"/>
  <c r="J162"/>
  <c r="BK135"/>
  <c r="BK207"/>
  <c r="BK181"/>
  <c r="BK252"/>
  <c r="BK224"/>
  <c r="BK175"/>
  <c r="J256"/>
  <c r="J34"/>
  <c r="F37"/>
  <c l="1" r="R129"/>
  <c r="R128"/>
  <c r="R133"/>
  <c r="P160"/>
  <c r="BK133"/>
  <c r="J133"/>
  <c r="J100"/>
  <c r="T160"/>
  <c r="T129"/>
  <c r="T128"/>
  <c r="BK193"/>
  <c r="J193"/>
  <c r="J102"/>
  <c r="T234"/>
  <c r="BK129"/>
  <c r="BK128"/>
  <c r="J128"/>
  <c r="J97"/>
  <c r="T133"/>
  <c r="T132"/>
  <c r="R193"/>
  <c r="P237"/>
  <c r="T255"/>
  <c r="BK160"/>
  <c r="J160"/>
  <c r="J101"/>
  <c r="P193"/>
  <c r="R234"/>
  <c r="T237"/>
  <c r="P261"/>
  <c r="P129"/>
  <c r="P128"/>
  <c r="R160"/>
  <c r="BK234"/>
  <c r="J234"/>
  <c r="J103"/>
  <c r="R237"/>
  <c r="R255"/>
  <c r="T261"/>
  <c r="R266"/>
  <c r="P133"/>
  <c r="P132"/>
  <c r="T193"/>
  <c r="P234"/>
  <c r="BK237"/>
  <c r="J237"/>
  <c r="J104"/>
  <c r="BK255"/>
  <c r="J255"/>
  <c r="J105"/>
  <c r="P255"/>
  <c r="BK261"/>
  <c r="J261"/>
  <c r="J106"/>
  <c r="R261"/>
  <c r="BK266"/>
  <c r="J266"/>
  <c r="J107"/>
  <c r="P266"/>
  <c r="T266"/>
  <c r="J124"/>
  <c r="BE190"/>
  <c i="1" r="BB95"/>
  <c i="2" r="BE146"/>
  <c r="BE153"/>
  <c r="BE192"/>
  <c r="BE257"/>
  <c i="1" r="BC95"/>
  <c i="2" r="J89"/>
  <c r="BE138"/>
  <c r="BE164"/>
  <c r="BE172"/>
  <c r="BE185"/>
  <c r="BE194"/>
  <c r="BE196"/>
  <c r="BE200"/>
  <c r="BE207"/>
  <c r="BE211"/>
  <c r="BE217"/>
  <c r="BE221"/>
  <c r="BE226"/>
  <c r="BE240"/>
  <c r="BE242"/>
  <c r="BE243"/>
  <c r="BE244"/>
  <c r="BE250"/>
  <c r="BE251"/>
  <c r="BE252"/>
  <c r="BE253"/>
  <c r="BE264"/>
  <c r="F123"/>
  <c r="BE165"/>
  <c r="BE175"/>
  <c r="BE199"/>
  <c r="BE202"/>
  <c r="BE203"/>
  <c r="BE208"/>
  <c r="BE210"/>
  <c r="BE212"/>
  <c r="BE216"/>
  <c r="BE220"/>
  <c r="BE224"/>
  <c r="BE228"/>
  <c r="BE230"/>
  <c r="BE233"/>
  <c r="BE235"/>
  <c r="BE236"/>
  <c r="BE260"/>
  <c r="BE143"/>
  <c r="BE147"/>
  <c r="BE149"/>
  <c r="BE201"/>
  <c r="BE137"/>
  <c r="BE152"/>
  <c r="BE177"/>
  <c r="BE183"/>
  <c r="F124"/>
  <c r="BE189"/>
  <c r="BE256"/>
  <c r="BE135"/>
  <c r="BE151"/>
  <c r="BE155"/>
  <c r="BE157"/>
  <c r="BE171"/>
  <c r="BE184"/>
  <c r="BE267"/>
  <c i="1" r="AW95"/>
  <c i="2" r="BE139"/>
  <c r="BE142"/>
  <c r="BE144"/>
  <c r="BE188"/>
  <c r="J91"/>
  <c r="BE136"/>
  <c r="BE166"/>
  <c r="E85"/>
  <c r="BE156"/>
  <c r="BE163"/>
  <c r="BE180"/>
  <c r="BE206"/>
  <c r="BE215"/>
  <c r="BE231"/>
  <c r="BE239"/>
  <c r="BE246"/>
  <c r="BE247"/>
  <c r="BE248"/>
  <c r="BE249"/>
  <c r="BE254"/>
  <c r="BE265"/>
  <c r="BE134"/>
  <c r="BE140"/>
  <c r="BE154"/>
  <c r="BE162"/>
  <c r="BE167"/>
  <c r="BE169"/>
  <c r="BE219"/>
  <c r="BE223"/>
  <c r="BE227"/>
  <c r="BE229"/>
  <c r="BE232"/>
  <c r="BE238"/>
  <c r="BE130"/>
  <c r="BE161"/>
  <c r="BE182"/>
  <c r="BE191"/>
  <c r="BE145"/>
  <c r="BE158"/>
  <c r="BE159"/>
  <c r="BE168"/>
  <c r="BE173"/>
  <c r="BE178"/>
  <c r="BE181"/>
  <c r="BE187"/>
  <c r="BE148"/>
  <c r="BE170"/>
  <c r="BE195"/>
  <c r="BE204"/>
  <c r="BE205"/>
  <c r="BE218"/>
  <c r="BE222"/>
  <c r="BE225"/>
  <c r="BE241"/>
  <c r="BE245"/>
  <c r="BE268"/>
  <c r="BE150"/>
  <c r="BE186"/>
  <c r="BE258"/>
  <c r="BE259"/>
  <c r="BE131"/>
  <c r="BE141"/>
  <c r="BE174"/>
  <c r="BE176"/>
  <c r="BE179"/>
  <c r="BE197"/>
  <c r="BE198"/>
  <c r="BE209"/>
  <c r="BE213"/>
  <c r="BE214"/>
  <c r="BE262"/>
  <c r="BE263"/>
  <c i="1" r="BD95"/>
  <c r="BB94"/>
  <c r="AX94"/>
  <c i="2" r="F34"/>
  <c i="1" r="BC94"/>
  <c r="AY94"/>
  <c r="BD94"/>
  <c r="W33"/>
  <c i="2" l="1" r="T127"/>
  <c r="P127"/>
  <c i="1" r="AU95"/>
  <c i="2" r="R132"/>
  <c r="R127"/>
  <c i="1" r="BA95"/>
  <c i="2" r="J129"/>
  <c r="J98"/>
  <c r="BK132"/>
  <c r="J132"/>
  <c r="J99"/>
  <c i="1" r="AU94"/>
  <c r="W32"/>
  <c i="2" r="J33"/>
  <c i="1" r="AV95"/>
  <c r="AT95"/>
  <c r="BA94"/>
  <c r="W30"/>
  <c r="W31"/>
  <c i="2" r="F33"/>
  <c i="1" r="AZ95"/>
  <c r="AZ94"/>
  <c r="W29"/>
  <c i="2" l="1" r="BK127"/>
  <c r="J127"/>
  <c r="J96"/>
  <c i="1" r="AW94"/>
  <c r="AK30"/>
  <c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<sst xmlns="http://schemas.openxmlformats.org/spreadsheetml/2006/main">
  <si>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</si>
  <si>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</si>
  <si>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</si>
  <si>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</si>
  <si>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</si>
  <si>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{e5155228-56c2-436a-a992-511cc7bc6f7a}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</si>
  <si>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</si>
  <si>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</si>
  <si>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</si>
  <si>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</si>
  <si>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</si>
  <si>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</si>
  <si>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</si>
  <si>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</si>
  <si>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A99VODOVA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</si>
  <si>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</si>
  <si>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</si>
  <si>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Tréninková hala míčových sportů Vodova</t>
  </si>
  <si>
    <t>0,1</t>
  </si>
  <si>
    <t>KSO:</t>
  </si>
  <si>
    <t>CC-CZ:</t>
  </si>
  <si>
    <t>1</t>
  </si>
  <si>
    <t>Místo:</t>
  </si>
  <si>
    <t xml:space="preserve"> </t>
  </si>
  <si>
    <t>Datum:</t>
  </si>
  <si>
    <t>12. 8. 2021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</si>
  <si>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</si>
  <si>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</si>
  <si>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</si>
  <si>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</si>
  <si>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</si>
  <si>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</si>
  <si>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</si>
  <si>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</si>
  <si>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</si>
  <si>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</si>
  <si>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</si>
  <si>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</si>
  <si>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</si>
  <si>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</si>
  <si>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</si>
  <si>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</si>
  <si>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</si>
  <si>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</si>
  <si>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</si>
  <si>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</si>
  <si>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</si>
  <si>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</si>
  <si>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</si>
  <si>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</si>
  <si>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</si>
  <si>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</si>
  <si>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</si>
  <si>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</si>
  <si>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</si>
  <si>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</si>
  <si>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</si>
  <si>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</si>
  <si>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</si>
  <si>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</si>
  <si>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</si>
  <si>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</si>
  <si>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</si>
  <si>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</si>
  <si>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</si>
  <si>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</si>
  <si>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</si>
  <si>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</si>
  <si>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</si>
  <si>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</si>
  <si>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</si>
  <si>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</si>
  <si>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</si>
  <si>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</si>
  <si>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</si>
  <si>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</si>
  <si>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</si>
  <si>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</si>
  <si>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</si>
  <si>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</si>
  <si>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</si>
  <si>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</si>
  <si>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</si>
  <si>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Zdravoinstalace</t>
  </si>
  <si>
    <t>STA</t>
  </si>
  <si>
    <t>{12ec4585-546d-4de0-a43c-72922500662b}</t>
  </si>
  <si>
    <t>2</t>
  </si>
  <si>
    <t>KRYCÍ LIST SOUPISU PRACÍ</t>
  </si>
  <si>
    <t>Objekt:</t>
  </si>
  <si>
    <t>01 - Zdravoinstalace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</si>
  <si>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</si>
  <si>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</si>
  <si>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</si>
  <si>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</si>
  <si>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</si>
  <si>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</si>
  <si>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</si>
  <si>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</si>
  <si>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</si>
  <si>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</si>
  <si>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</si>
  <si>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</si>
  <si>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</si>
  <si>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</si>
  <si>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</si>
  <si>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</si>
  <si>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</si>
  <si>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</si>
  <si>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</si>
  <si>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</si>
  <si>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</si>
  <si>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</si>
  <si>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</si>
  <si>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</si>
  <si>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</si>
  <si>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</si>
  <si>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</si>
  <si>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</si>
  <si>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</si>
  <si>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</si>
  <si>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</si>
  <si>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</si>
  <si>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</si>
  <si>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</si>
  <si>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</si>
  <si>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894811113</t>
  </si>
  <si>
    <t>Revizní šachta z PVC typ přímý, DN 315/160 hl od 1360 do 1730 mm</t>
  </si>
  <si>
    <t>kus</t>
  </si>
  <si>
    <t>4</t>
  </si>
  <si>
    <t>1762540376</t>
  </si>
  <si>
    <t>894811213</t>
  </si>
  <si>
    <t>Revizní šachta z PVC typ pravý/přímý/levý, DN 315/160 hl od 1360 do 1730 mm</t>
  </si>
  <si>
    <t>-167212982</t>
  </si>
  <si>
    <t>PSV</t>
  </si>
  <si>
    <t>Práce a dodávky PSV</t>
  </si>
  <si>
    <t>713</t>
  </si>
  <si>
    <t>Izolace tepelné</t>
  </si>
  <si>
    <t>3</t>
  </si>
  <si>
    <t>M</t>
  </si>
  <si>
    <t>63154004</t>
  </si>
  <si>
    <t>pouzdro izolační potrubní z minerální vlny s Al fólií max. 250/100°C 22/20mm</t>
  </si>
  <si>
    <t>m</t>
  </si>
  <si>
    <t>32</t>
  </si>
  <si>
    <t>16</t>
  </si>
  <si>
    <t>-1648996688</t>
  </si>
  <si>
    <t>63154530</t>
  </si>
  <si>
    <t>pouzdro izolační potrubní z minerální vlny s Al fólií max. 250/100°C 22/30mm</t>
  </si>
  <si>
    <t>686880362</t>
  </si>
  <si>
    <t>5</t>
  </si>
  <si>
    <t>63154005</t>
  </si>
  <si>
    <t>pouzdro izolační potrubní z minerální vlny s Al fólií max. 250/100°C 28/20mm</t>
  </si>
  <si>
    <t>1665994814</t>
  </si>
  <si>
    <t>6</t>
  </si>
  <si>
    <t>63154531</t>
  </si>
  <si>
    <t>pouzdro izolační potrubní z minerální vlny s Al fólií max. 250/100°C 28/30mm</t>
  </si>
  <si>
    <t>-1401829044</t>
  </si>
  <si>
    <t>7</t>
  </si>
  <si>
    <t>63154571</t>
  </si>
  <si>
    <t>pouzdro izolační potrubní z minerální vlny s Al fólií max. 250/100°C 28/40mm</t>
  </si>
  <si>
    <t>252537137</t>
  </si>
  <si>
    <t>63154006</t>
  </si>
  <si>
    <t>pouzdro izolační potrubní z minerální vlny s Al fólií max. 250/100°C 35/20mm</t>
  </si>
  <si>
    <t>1268814766</t>
  </si>
  <si>
    <t>9</t>
  </si>
  <si>
    <t>63154572</t>
  </si>
  <si>
    <t>pouzdro izolační potrubní z minerální vlny s Al fólií max. 250/100°C 35/40mm</t>
  </si>
  <si>
    <t>-1381636259</t>
  </si>
  <si>
    <t>63154573</t>
  </si>
  <si>
    <t>pouzdro izolační potrubní z minerální vlny s Al fólií max. 250/100°C 42/40mm</t>
  </si>
  <si>
    <t>738283303</t>
  </si>
  <si>
    <t>11</t>
  </si>
  <si>
    <t>63154018</t>
  </si>
  <si>
    <t>pouzdro izolační potrubní z minerální vlny s Al fólií max. 250/100°C 54/40mm</t>
  </si>
  <si>
    <t>2000962002</t>
  </si>
  <si>
    <t>12</t>
  </si>
  <si>
    <t>63154011</t>
  </si>
  <si>
    <t>pouzdro izolační potrubní z minerální vlny s Al fólií max. 250/100°C 64/20mm</t>
  </si>
  <si>
    <t>1580414943</t>
  </si>
  <si>
    <t>13</t>
  </si>
  <si>
    <t>63154019</t>
  </si>
  <si>
    <t>pouzdro izolační potrubní z minerální vlny s Al fólií max. 250/100°C 64/40mm</t>
  </si>
  <si>
    <t>2135578804</t>
  </si>
  <si>
    <t>14</t>
  </si>
  <si>
    <t>28377103</t>
  </si>
  <si>
    <t>pouzdro izolační potrubní z pěnového polyetylenu 22/9mm</t>
  </si>
  <si>
    <t>1362325965</t>
  </si>
  <si>
    <t>28377111</t>
  </si>
  <si>
    <t>pouzdro izolační potrubní z pěnového polyetylenu 28/9mm</t>
  </si>
  <si>
    <t>1399258348</t>
  </si>
  <si>
    <t>28377120</t>
  </si>
  <si>
    <t>pouzdro izolační potrubní z pěnového polyetylenu 63/9mm</t>
  </si>
  <si>
    <t>-1907058040</t>
  </si>
  <si>
    <t>17</t>
  </si>
  <si>
    <t>28377045</t>
  </si>
  <si>
    <t>pouzdro izolační potrubní z pěnového polyetylenu 22/20mm</t>
  </si>
  <si>
    <t>-684105415</t>
  </si>
  <si>
    <t>18</t>
  </si>
  <si>
    <t>28377066</t>
  </si>
  <si>
    <t>pouzdro izolační potrubní z pěnového polyetylenu 63/20mm</t>
  </si>
  <si>
    <t>-498242504</t>
  </si>
  <si>
    <t>19</t>
  </si>
  <si>
    <t>6000018690</t>
  </si>
  <si>
    <t>pouzdro izolační potrubní z pěnového polyetylenu s AL povrchem 28/10 mm, délka 2m</t>
  </si>
  <si>
    <t>-22697629</t>
  </si>
  <si>
    <t>20</t>
  </si>
  <si>
    <t>6000018750</t>
  </si>
  <si>
    <t>pouzdro izolační potrubní z pěnového polyetylenu s AL povrcheml 35/10 mm, délka 2m</t>
  </si>
  <si>
    <t>1727474460</t>
  </si>
  <si>
    <t>6000018770</t>
  </si>
  <si>
    <t>pouzdro izolační potrubní z pěnového polyetylenu s AL povrchem 42/10 mm, délka 2m</t>
  </si>
  <si>
    <t>2080286868</t>
  </si>
  <si>
    <t>22</t>
  </si>
  <si>
    <t>6000067790</t>
  </si>
  <si>
    <t>pouzdro izolační potrubní z pěnového polyetylenu s AL povrchem 48/10 mm, délka 2m</t>
  </si>
  <si>
    <t>573128641</t>
  </si>
  <si>
    <t>23</t>
  </si>
  <si>
    <t>713463131</t>
  </si>
  <si>
    <t>Montáž izolace tepelné potrubí potrubními pouzdry bez úpravy slepenými 1x tl izolace do 25 mm</t>
  </si>
  <si>
    <t>2069634306</t>
  </si>
  <si>
    <t>24</t>
  </si>
  <si>
    <t>713463132</t>
  </si>
  <si>
    <t>Montáž izolace tepelné potrubí potrubními pouzdry bez úpravy slepenými 1x tl izolace do 50 mm</t>
  </si>
  <si>
    <t>1368380978</t>
  </si>
  <si>
    <t>25</t>
  </si>
  <si>
    <t>713463133</t>
  </si>
  <si>
    <t>Montáž izolace tepelné potrubí potrubními pouzdry bez úpravy slepenými 1x tl izolace do 100 mm</t>
  </si>
  <si>
    <t>252783788</t>
  </si>
  <si>
    <t>26</t>
  </si>
  <si>
    <t>713463211</t>
  </si>
  <si>
    <t>Montáž izolace tepelné potrubí potrubními pouzdry s Al fólií staženými Al páskou 1x D do 50 mm</t>
  </si>
  <si>
    <t>-1193156771</t>
  </si>
  <si>
    <t>27</t>
  </si>
  <si>
    <t>713463212</t>
  </si>
  <si>
    <t>Montáž izolace tepelné potrubí potrubními pouzdry s Al fólií staženými Al páskou 1x D do 100 mm</t>
  </si>
  <si>
    <t>-2038748569</t>
  </si>
  <si>
    <t>28</t>
  </si>
  <si>
    <t>998713202</t>
  </si>
  <si>
    <t>Přesun hmot procentní pro izolace tepelné v objektech v do 12 m</t>
  </si>
  <si>
    <t>%</t>
  </si>
  <si>
    <t>-1094509779</t>
  </si>
  <si>
    <t>721</t>
  </si>
  <si>
    <t>Zdravotechnika - vnitřní kanalizace</t>
  </si>
  <si>
    <t>29</t>
  </si>
  <si>
    <t>721173401</t>
  </si>
  <si>
    <t>Potrubí kanalizační z PVC SN 4 svodné DN 110</t>
  </si>
  <si>
    <t>103488677</t>
  </si>
  <si>
    <t>30</t>
  </si>
  <si>
    <t>721173402</t>
  </si>
  <si>
    <t>Potrubí kanalizační z PVC SN 4 svodné DN 125</t>
  </si>
  <si>
    <t>-943970920</t>
  </si>
  <si>
    <t>31</t>
  </si>
  <si>
    <t>721173403</t>
  </si>
  <si>
    <t>Potrubí kanalizační z PVC SN 4 svodné DN 160</t>
  </si>
  <si>
    <t>1815009370</t>
  </si>
  <si>
    <t>721174025</t>
  </si>
  <si>
    <t>Potrubí kanalizační z PP odpadní DN 110</t>
  </si>
  <si>
    <t>423931883</t>
  </si>
  <si>
    <t>33</t>
  </si>
  <si>
    <t>721174026</t>
  </si>
  <si>
    <t>Potrubí kanalizační z PP odpadní DN 125</t>
  </si>
  <si>
    <t>-985047719</t>
  </si>
  <si>
    <t>34</t>
  </si>
  <si>
    <t>721174027</t>
  </si>
  <si>
    <t>Potrubí kanalizační z PP odpadní DN 160</t>
  </si>
  <si>
    <t>-1506360583</t>
  </si>
  <si>
    <t>35</t>
  </si>
  <si>
    <t>721174043</t>
  </si>
  <si>
    <t>Potrubí kanalizační z PP připojovací DN 50</t>
  </si>
  <si>
    <t>1140794602</t>
  </si>
  <si>
    <t>36</t>
  </si>
  <si>
    <t>721174044</t>
  </si>
  <si>
    <t>Potrubí kanalizační z PP připojovací DN 75</t>
  </si>
  <si>
    <t>1264470195</t>
  </si>
  <si>
    <t>37</t>
  </si>
  <si>
    <t>1470128738</t>
  </si>
  <si>
    <t>Tepelná izolace kaučuk s AL polepem 54x13 mm</t>
  </si>
  <si>
    <t>2016211528</t>
  </si>
  <si>
    <t>38</t>
  </si>
  <si>
    <t>1470128742</t>
  </si>
  <si>
    <t>Tepelná izolace kaučuk s AL polepem 60/13 mm</t>
  </si>
  <si>
    <t>-2021055633</t>
  </si>
  <si>
    <t>39</t>
  </si>
  <si>
    <t>1470128746</t>
  </si>
  <si>
    <t>Tepelná izolace kaučuk s AL polepem 70/13 mm</t>
  </si>
  <si>
    <t>-1714930667</t>
  </si>
  <si>
    <t>40</t>
  </si>
  <si>
    <t>1470128980</t>
  </si>
  <si>
    <t xml:space="preserve">Tepelná izolace  kaučuk s AL polepem 102/13 mm</t>
  </si>
  <si>
    <t>-308930503</t>
  </si>
  <si>
    <t>41</t>
  </si>
  <si>
    <t>1470128758</t>
  </si>
  <si>
    <t>Tepelná izolace kaučuk s AL polepem 114/13 mm</t>
  </si>
  <si>
    <t>1704461332</t>
  </si>
  <si>
    <t>42</t>
  </si>
  <si>
    <t>1470128760</t>
  </si>
  <si>
    <t xml:space="preserve">Tepelná izolace  kaučuk s AL polepem 125/13 mm</t>
  </si>
  <si>
    <t>1405273143</t>
  </si>
  <si>
    <t>43</t>
  </si>
  <si>
    <t>1470128764</t>
  </si>
  <si>
    <t xml:space="preserve">Tepelná izolace  kaučuk s AL polepem 150/13 mm</t>
  </si>
  <si>
    <t>1296256679</t>
  </si>
  <si>
    <t>44</t>
  </si>
  <si>
    <t>1470128766</t>
  </si>
  <si>
    <t xml:space="preserve">Tepelná izolace  kaučuk s AL polepem 160/13 mm</t>
  </si>
  <si>
    <t>-441511761</t>
  </si>
  <si>
    <t>45</t>
  </si>
  <si>
    <t>-1068938150</t>
  </si>
  <si>
    <t>46</t>
  </si>
  <si>
    <t>713463213</t>
  </si>
  <si>
    <t>Montáž izolace tepelné potrubí potrubními pouzdry s Al fólií staženými Al páskou 1x D do 150 mm</t>
  </si>
  <si>
    <t>1092340722</t>
  </si>
  <si>
    <t>47</t>
  </si>
  <si>
    <t>721194104</t>
  </si>
  <si>
    <t>Vyvedení a upevnění odpadních výpustek DN 40</t>
  </si>
  <si>
    <t>-645021982</t>
  </si>
  <si>
    <t>48</t>
  </si>
  <si>
    <t>721194105</t>
  </si>
  <si>
    <t>Vyvedení a upevnění odpadních výpustek DN 50</t>
  </si>
  <si>
    <t>235293376</t>
  </si>
  <si>
    <t>49</t>
  </si>
  <si>
    <t>721194109</t>
  </si>
  <si>
    <t>Vyvedení a upevnění odpadních výpustek DN 110</t>
  </si>
  <si>
    <t>-2116528531</t>
  </si>
  <si>
    <t>50</t>
  </si>
  <si>
    <t>721211421.HLE</t>
  </si>
  <si>
    <t>Vpusť podlahová se svislým odtokem DN 50/75/110 mřížka nerez 115x115</t>
  </si>
  <si>
    <t>986121434</t>
  </si>
  <si>
    <t>51</t>
  </si>
  <si>
    <t>721212121r01</t>
  </si>
  <si>
    <t>Odtokový sprchový žlab délky 600 mm s krycím roštem a zápachovou uzávěrkou ATYP</t>
  </si>
  <si>
    <t>-3443383</t>
  </si>
  <si>
    <t>52</t>
  </si>
  <si>
    <t>721212125r01</t>
  </si>
  <si>
    <t>Odtokový sprchový žlab délky 950 mm s krycím roštem a zápachovou uzávěrkou ATYP</t>
  </si>
  <si>
    <t>-2087881486</t>
  </si>
  <si>
    <t>53</t>
  </si>
  <si>
    <t>721212127r01</t>
  </si>
  <si>
    <t>Odtokový sprchový žlab délky 1500 mm s krycím roštem a zápachovou uzávěrkou ATYP</t>
  </si>
  <si>
    <t>46164937</t>
  </si>
  <si>
    <t>54</t>
  </si>
  <si>
    <t>721226511</t>
  </si>
  <si>
    <t>Zápachová uzávěrka podomítková pro pračku a myčku DN 40</t>
  </si>
  <si>
    <t>-1576323175</t>
  </si>
  <si>
    <t>55</t>
  </si>
  <si>
    <t>721233112.HLE</t>
  </si>
  <si>
    <t>Střešní vtok polypropylen PP pro ploché střechy svislý odtok DN 110</t>
  </si>
  <si>
    <t>-1445525736</t>
  </si>
  <si>
    <t>56</t>
  </si>
  <si>
    <t>HLE.HL65P</t>
  </si>
  <si>
    <t>Nádstavec 345mm / d 125mm s PVC izolační přírubou</t>
  </si>
  <si>
    <t>681875189</t>
  </si>
  <si>
    <t>57</t>
  </si>
  <si>
    <t>721273153.HLE</t>
  </si>
  <si>
    <t>Hlavice ventilační polypropylen PP DN 125</t>
  </si>
  <si>
    <t>932639469</t>
  </si>
  <si>
    <t>58</t>
  </si>
  <si>
    <t>721290112</t>
  </si>
  <si>
    <t>Zkouška těsnosti potrubí kanalizace vodou do DN 200</t>
  </si>
  <si>
    <t>1324653203</t>
  </si>
  <si>
    <t>59</t>
  </si>
  <si>
    <t>998721202</t>
  </si>
  <si>
    <t>Přesun hmot procentní pro vnitřní kanalizace v objektech v do 12 m</t>
  </si>
  <si>
    <t>500500727</t>
  </si>
  <si>
    <t>60</t>
  </si>
  <si>
    <t>pc7219019</t>
  </si>
  <si>
    <t>D+M podtlaková dešťová kanalizace</t>
  </si>
  <si>
    <t>soubor</t>
  </si>
  <si>
    <t>-1581235546</t>
  </si>
  <si>
    <t>722</t>
  </si>
  <si>
    <t>Zdravotechnika - vnitřní vodovod</t>
  </si>
  <si>
    <t>61</t>
  </si>
  <si>
    <t>722130231</t>
  </si>
  <si>
    <t>Potrubí vodovodní ocelové závitové pozinkované svařované běžné DN 15</t>
  </si>
  <si>
    <t>1290922733</t>
  </si>
  <si>
    <t>62</t>
  </si>
  <si>
    <t>722130232</t>
  </si>
  <si>
    <t>Potrubí vodovodní ocelové závitové pozinkované svařované běžné DN 20</t>
  </si>
  <si>
    <t>1166277757</t>
  </si>
  <si>
    <t>63</t>
  </si>
  <si>
    <t>722130233</t>
  </si>
  <si>
    <t>Potrubí vodovodní ocelové závitové pozinkované svařované běžné DN 25</t>
  </si>
  <si>
    <t>1802640925</t>
  </si>
  <si>
    <t>64</t>
  </si>
  <si>
    <t>722130234</t>
  </si>
  <si>
    <t>Potrubí vodovodní ocelové závitové pozinkované svařované běžné DN 32</t>
  </si>
  <si>
    <t>512686396</t>
  </si>
  <si>
    <t>65</t>
  </si>
  <si>
    <t>722130235</t>
  </si>
  <si>
    <t>Potrubí vodovodní ocelové závitové pozinkované svařované běžné DN 40</t>
  </si>
  <si>
    <t>-7338376</t>
  </si>
  <si>
    <t>66</t>
  </si>
  <si>
    <t>722130236</t>
  </si>
  <si>
    <t>Potrubí vodovodní ocelové závitové pozinkované svařované běžné DN 50</t>
  </si>
  <si>
    <t>-1442120240</t>
  </si>
  <si>
    <t>67</t>
  </si>
  <si>
    <t>722174022</t>
  </si>
  <si>
    <t>Potrubí vodovodní plastové PPR svar polyfúze PN 20 D 20x3,4 mm</t>
  </si>
  <si>
    <t>1891883986</t>
  </si>
  <si>
    <t>68</t>
  </si>
  <si>
    <t>722174023</t>
  </si>
  <si>
    <t>Potrubí vodovodní plastové PPR svar polyfúze PN 20 D 25x4,2 mm</t>
  </si>
  <si>
    <t>-1183495076</t>
  </si>
  <si>
    <t>69</t>
  </si>
  <si>
    <t>722174024</t>
  </si>
  <si>
    <t>Potrubí vodovodní plastové PPR svar polyfúze PN 20 D 32x5,4 mm</t>
  </si>
  <si>
    <t>559359736</t>
  </si>
  <si>
    <t>70</t>
  </si>
  <si>
    <t>722175002</t>
  </si>
  <si>
    <t>Potrubí vodovodní plastové PP-RCT svar polyfúze D 20x2,8 mm s čedičovým vláknem</t>
  </si>
  <si>
    <t>2026397513</t>
  </si>
  <si>
    <t>71</t>
  </si>
  <si>
    <t>722175003</t>
  </si>
  <si>
    <t>Potrubí vodovodní plastové PP-RCT svar polyfúze D 25x3,5 mm s čedičovým vláknem</t>
  </si>
  <si>
    <t>1797769900</t>
  </si>
  <si>
    <t>72</t>
  </si>
  <si>
    <t>722175004</t>
  </si>
  <si>
    <t>Potrubí vodovodní plastové PP-RCT svar polyfúze D 32x4,4 mm s čedičovým vláknem</t>
  </si>
  <si>
    <t>237171694</t>
  </si>
  <si>
    <t>73</t>
  </si>
  <si>
    <t>722175005</t>
  </si>
  <si>
    <t>Potrubí vodovodní plastové PP-RCT svar polyfúze D 40x5,5 mm s čedičovým vláknem</t>
  </si>
  <si>
    <t>813671313</t>
  </si>
  <si>
    <t>74</t>
  </si>
  <si>
    <t>722175006</t>
  </si>
  <si>
    <t>Potrubí vodovodní plastové PP-RCT svar polyfúze D 50x6,9 mm s čedičovým vláknem</t>
  </si>
  <si>
    <t>208680225</t>
  </si>
  <si>
    <t>75</t>
  </si>
  <si>
    <t>722175007</t>
  </si>
  <si>
    <t>Potrubí vodovodní plastové PP-RCT svar polyfúze D 63x8,6 mm s čedičovým vláknem</t>
  </si>
  <si>
    <t>1836501140</t>
  </si>
  <si>
    <t>76</t>
  </si>
  <si>
    <t>722190401</t>
  </si>
  <si>
    <t>Vyvedení a upevnění výpustku do DN 25</t>
  </si>
  <si>
    <t>-1490698437</t>
  </si>
  <si>
    <t>77</t>
  </si>
  <si>
    <t>722231072</t>
  </si>
  <si>
    <t>Ventil zpětný mosazný G 1/2" PN 10 do 110°C se dvěma závity</t>
  </si>
  <si>
    <t>1875179881</t>
  </si>
  <si>
    <t>78</t>
  </si>
  <si>
    <t>722231073</t>
  </si>
  <si>
    <t>Ventil zpětný mosazný G 3/4" PN 10 do 110°C se dvěma závity</t>
  </si>
  <si>
    <t>1955006019</t>
  </si>
  <si>
    <t>79</t>
  </si>
  <si>
    <t>722231074</t>
  </si>
  <si>
    <t>Ventil zpětný mosazný G 1" PN 10 do 110°C se dvěma závity</t>
  </si>
  <si>
    <t>-1080811804</t>
  </si>
  <si>
    <t>80</t>
  </si>
  <si>
    <t>722231077</t>
  </si>
  <si>
    <t xml:space="preserve">Ventil zpětný mosazný  G 2" PN 10 do 110°C se dvěma závity</t>
  </si>
  <si>
    <t>-985637475</t>
  </si>
  <si>
    <t>81</t>
  </si>
  <si>
    <t>722231086.HNW</t>
  </si>
  <si>
    <t xml:space="preserve">Ventil zpětný kontrolovatelný typ EA  G 6/4" </t>
  </si>
  <si>
    <t>1950459491</t>
  </si>
  <si>
    <t>82</t>
  </si>
  <si>
    <t>722231142</t>
  </si>
  <si>
    <t>Ventil závitový pojistný rohový G 3/4" 8bar</t>
  </si>
  <si>
    <t>-1512607690</t>
  </si>
  <si>
    <t>83</t>
  </si>
  <si>
    <t>722232043</t>
  </si>
  <si>
    <t>Kohout kulový přímý G 1/2" PN 42 do 185°C vnitřní závit</t>
  </si>
  <si>
    <t>-2036980281</t>
  </si>
  <si>
    <t>84</t>
  </si>
  <si>
    <t>722232044</t>
  </si>
  <si>
    <t>Kohout kulový přímý G 3/4" PN 42 do 185°C vnitřní závit</t>
  </si>
  <si>
    <t>-2001930846</t>
  </si>
  <si>
    <t>85</t>
  </si>
  <si>
    <t>722232045</t>
  </si>
  <si>
    <t>Kohout kulový přímý G 1" PN 42 do 185°C vnitřní závit</t>
  </si>
  <si>
    <t>-1314561865</t>
  </si>
  <si>
    <t>86</t>
  </si>
  <si>
    <t>722232047</t>
  </si>
  <si>
    <t>Kohout kulový přímý G 6/4" PN 42 do 185°C vnitřní závit</t>
  </si>
  <si>
    <t>-1360806942</t>
  </si>
  <si>
    <t>87</t>
  </si>
  <si>
    <t>722232048</t>
  </si>
  <si>
    <t xml:space="preserve">Kohout kulový přímý  G 2" PN 42 do 185°C vnitřní závit</t>
  </si>
  <si>
    <t>-389595613</t>
  </si>
  <si>
    <t>88</t>
  </si>
  <si>
    <t>722232049</t>
  </si>
  <si>
    <t xml:space="preserve">Kohout kulový přímý  G 2 1/2" PN 42 do 185°C vnitřní závit</t>
  </si>
  <si>
    <t>-5670858</t>
  </si>
  <si>
    <t>89</t>
  </si>
  <si>
    <t>6000005113</t>
  </si>
  <si>
    <t>Ventil nezámrzný s rukojetí DN 15 délka 435 mm</t>
  </si>
  <si>
    <t>1147123548</t>
  </si>
  <si>
    <t>90</t>
  </si>
  <si>
    <t>6000005114</t>
  </si>
  <si>
    <t>Ventil nezámrzný s rukojetí DN 15 délka 500 mm</t>
  </si>
  <si>
    <t>495777046</t>
  </si>
  <si>
    <t>91</t>
  </si>
  <si>
    <t>2401101</t>
  </si>
  <si>
    <t xml:space="preserve">Termostat do cirkulace pro užitkovou vodu DN 15, kvs=0,45  52°C/70°C</t>
  </si>
  <si>
    <t>1327311062</t>
  </si>
  <si>
    <t>92</t>
  </si>
  <si>
    <t>722239101</t>
  </si>
  <si>
    <t>Montáž armatur vodovodních se dvěma závity G 1/2"</t>
  </si>
  <si>
    <t>1546541507</t>
  </si>
  <si>
    <t>93</t>
  </si>
  <si>
    <t>722234264</t>
  </si>
  <si>
    <t>Filtr mosazný G 3/4" PN 20 do 80°C s 2x vnitřním závitem</t>
  </si>
  <si>
    <t>607630973</t>
  </si>
  <si>
    <t>94</t>
  </si>
  <si>
    <t>722234269</t>
  </si>
  <si>
    <t>Filtr bronzový G 2 1/2" PN 16 do 120°C s 2x vnitřním závitem</t>
  </si>
  <si>
    <t>1484778705</t>
  </si>
  <si>
    <t>95</t>
  </si>
  <si>
    <t>722263215</t>
  </si>
  <si>
    <t>Vodoměr závitový mokroběžný do 100°C G 5/4"x 300 mm Qn 10 m3/h horizontální</t>
  </si>
  <si>
    <t>315468988</t>
  </si>
  <si>
    <t>96</t>
  </si>
  <si>
    <t>734421101</t>
  </si>
  <si>
    <t>Tlakoměr s pevným stonkem a zpětnou klapkou tlak 0-10 bar průměr 50 mm spodní připojení</t>
  </si>
  <si>
    <t>2145838854</t>
  </si>
  <si>
    <t>97</t>
  </si>
  <si>
    <t>722290226</t>
  </si>
  <si>
    <t>Zkouška těsnosti vodovodního potrubí závitového do DN 50</t>
  </si>
  <si>
    <t>-781445110</t>
  </si>
  <si>
    <t>98</t>
  </si>
  <si>
    <t>722290234</t>
  </si>
  <si>
    <t>Proplach a dezinfekce vodovodního potrubí do DN 80</t>
  </si>
  <si>
    <t>-1440829297</t>
  </si>
  <si>
    <t>99</t>
  </si>
  <si>
    <t>734295012R01</t>
  </si>
  <si>
    <t>Termostatické směšovací ventily se svěr. šroub. pro pitnou DN25</t>
  </si>
  <si>
    <t>-569690971</t>
  </si>
  <si>
    <t>998722202</t>
  </si>
  <si>
    <t>Přesun hmot procentní pro vnitřní vodovod v objektech v do 12 m</t>
  </si>
  <si>
    <t>-219759603</t>
  </si>
  <si>
    <t>724</t>
  </si>
  <si>
    <t>Zdravotechnika - strojní vybavení</t>
  </si>
  <si>
    <t>101</t>
  </si>
  <si>
    <t>724234108</t>
  </si>
  <si>
    <t>Expanzní nádoba průtočná pro pitnou vodu 25l 10bar</t>
  </si>
  <si>
    <t>1953140561</t>
  </si>
  <si>
    <t>102</t>
  </si>
  <si>
    <t>998724202</t>
  </si>
  <si>
    <t>Přesun hmot procentní pro strojní vybavení v objektech v do 12 m</t>
  </si>
  <si>
    <t>1455572965</t>
  </si>
  <si>
    <t>725</t>
  </si>
  <si>
    <t>Zdravotechnika - zařizovací předměty</t>
  </si>
  <si>
    <t>103</t>
  </si>
  <si>
    <t>725112022</t>
  </si>
  <si>
    <t>Klozet keramický závěsný na nosné stěny s hlubokým splachováním odpad vodorovný ( viz.kniha standardů ZTI )</t>
  </si>
  <si>
    <t>1353538628</t>
  </si>
  <si>
    <t>104</t>
  </si>
  <si>
    <t>725112022.LFN</t>
  </si>
  <si>
    <t>Klozet keramický invalidní ( viz.kniha standardů ZTI )</t>
  </si>
  <si>
    <t>759439685</t>
  </si>
  <si>
    <t>105</t>
  </si>
  <si>
    <t>725121525</t>
  </si>
  <si>
    <t>Pisoárový záchodek automatický s radarovým senzorem ( viz.kniha standardů ZTI )</t>
  </si>
  <si>
    <t>1426824052</t>
  </si>
  <si>
    <t>106</t>
  </si>
  <si>
    <t>725211602</t>
  </si>
  <si>
    <t>Umyvadlo keramické bílé šířky 550 mm bez krytu na sifon připevněné na stěnu šrouby ( viz kniha standardů ZTI )</t>
  </si>
  <si>
    <t>-1441339269</t>
  </si>
  <si>
    <t>107</t>
  </si>
  <si>
    <t>725211681</t>
  </si>
  <si>
    <t>Umyvadlo keramické bílé zdravotní šířky 640 mm připevněné na stěnu šrouby ( viz.kniha standardů ZTI )</t>
  </si>
  <si>
    <t>-1954292329</t>
  </si>
  <si>
    <t>108</t>
  </si>
  <si>
    <t>725331111r01</t>
  </si>
  <si>
    <t>Výlevka bez výtokových armatur keramická se sklopnou plastovou mřížkou 500 mm závěsná ( viz.kniha standardů ZTI )</t>
  </si>
  <si>
    <t>573688252</t>
  </si>
  <si>
    <t>109</t>
  </si>
  <si>
    <t>725813111</t>
  </si>
  <si>
    <t>Ventil rohový bez připojovací trubičky nebo flexi hadičky G 1/2"</t>
  </si>
  <si>
    <t>-412545551</t>
  </si>
  <si>
    <t>110</t>
  </si>
  <si>
    <t>725821311</t>
  </si>
  <si>
    <t>Baterie dřezová nástěnná páková s otáčivým kulatým ústím a délkou ramínka 200 mm k výlevce ( viz.kniha standardů ZTI )</t>
  </si>
  <si>
    <t>-1880839618</t>
  </si>
  <si>
    <t>111</t>
  </si>
  <si>
    <t>725822611</t>
  </si>
  <si>
    <t>Baterie umyvadlová stojánková do šaten ( viz.kniha standardů ZTI )</t>
  </si>
  <si>
    <t>-678129047</t>
  </si>
  <si>
    <t>112</t>
  </si>
  <si>
    <t>725822613</t>
  </si>
  <si>
    <t>Baterie umyvadlová stojánková na WC ( viz.kniha standardů ZTI )</t>
  </si>
  <si>
    <t>1878423070</t>
  </si>
  <si>
    <t>113</t>
  </si>
  <si>
    <t>725822613inv</t>
  </si>
  <si>
    <t>Baterie umyvadlová stojánková páková invalidní ( viz.kniha standardů ZTI )</t>
  </si>
  <si>
    <t>1605058599</t>
  </si>
  <si>
    <t>114</t>
  </si>
  <si>
    <t>725841333</t>
  </si>
  <si>
    <t xml:space="preserve">Baterie sprchová podomítková ( viz.kniha standardů ZTI ) </t>
  </si>
  <si>
    <t>271369044</t>
  </si>
  <si>
    <t>115</t>
  </si>
  <si>
    <t>725841333r01</t>
  </si>
  <si>
    <t>Sprchové ramínko + hlavová sprcha ( viz.kniha standardů ZTI )</t>
  </si>
  <si>
    <t>-176603702</t>
  </si>
  <si>
    <t>116</t>
  </si>
  <si>
    <t>725841333r02</t>
  </si>
  <si>
    <t xml:space="preserve">Sprchový set s tyčí a držákem na mýdlo ( viz.kniha standardů ZTI ) </t>
  </si>
  <si>
    <t>-381400095</t>
  </si>
  <si>
    <t>117</t>
  </si>
  <si>
    <t>725861101r01</t>
  </si>
  <si>
    <t>Zápachová uzávěrka pro umyvadla DN 32 chrom ( viz.kniha standardů ZTI )</t>
  </si>
  <si>
    <t>-203196094</t>
  </si>
  <si>
    <t>118</t>
  </si>
  <si>
    <t>725861312</t>
  </si>
  <si>
    <t>Zápachová uzávěrka pro umyvadlo prostorově úsporná chrom ( viz.kniha standardů ZTI )</t>
  </si>
  <si>
    <t>95732223</t>
  </si>
  <si>
    <t>119</t>
  </si>
  <si>
    <t>998725202</t>
  </si>
  <si>
    <t>Přesun hmot procentní pro zařizovací předměty v objektech v do 12 m</t>
  </si>
  <si>
    <t>-1316215555</t>
  </si>
  <si>
    <t>726</t>
  </si>
  <si>
    <t>Zdravotechnika - předstěnové instalace</t>
  </si>
  <si>
    <t>120</t>
  </si>
  <si>
    <t>726131011r01</t>
  </si>
  <si>
    <t>Instalační předstěna - výlevka do lehkých stěn s kovovou kcí</t>
  </si>
  <si>
    <t>-37741466</t>
  </si>
  <si>
    <t>121</t>
  </si>
  <si>
    <t>726131021</t>
  </si>
  <si>
    <t>Instalační předstěna - pisoár v 1300 mm do lehkých stěn s kovovou kcí</t>
  </si>
  <si>
    <t>-1023891291</t>
  </si>
  <si>
    <t>122</t>
  </si>
  <si>
    <t>726131041</t>
  </si>
  <si>
    <t>Instalační předstěna - klozet závěsný v 1120 mm s ovládáním zepředu do lehkých stěn s kovovou kcí ( viz.kniha standardů ZTI )</t>
  </si>
  <si>
    <t>617004599</t>
  </si>
  <si>
    <t>123</t>
  </si>
  <si>
    <t>726131043</t>
  </si>
  <si>
    <t>Instalační předstěna - klozet závěsný v 1120 mm s ovládáním zepředu pro postižené do stěn s kov kcí ( viz.kniha standardů ZTI )</t>
  </si>
  <si>
    <t>2102310605</t>
  </si>
  <si>
    <t>124</t>
  </si>
  <si>
    <t>998726212</t>
  </si>
  <si>
    <t>Přesun hmot procentní pro instalační prefabrikáty v objektech v do 12 m</t>
  </si>
  <si>
    <t>1238765023</t>
  </si>
  <si>
    <t>727</t>
  </si>
  <si>
    <t>Zdravotechnika - požární ochrana</t>
  </si>
  <si>
    <t>125</t>
  </si>
  <si>
    <t>727111113R01</t>
  </si>
  <si>
    <t>Prostup plastového potrubí D 25 mm požární odolnost EI 60</t>
  </si>
  <si>
    <t>1885581800</t>
  </si>
  <si>
    <t>126</t>
  </si>
  <si>
    <t>727111117R01</t>
  </si>
  <si>
    <t>Prostup plastového potrubí D 63 mm stěnou požární odolnost EI 60</t>
  </si>
  <si>
    <t>-1543296234</t>
  </si>
  <si>
    <t>127</t>
  </si>
  <si>
    <t>727111209</t>
  </si>
  <si>
    <t>Prostup plastového potrubí D 110 mm stropem požární odolnost EI 60</t>
  </si>
  <si>
    <t>1474175692</t>
  </si>
  <si>
    <t>128</t>
  </si>
  <si>
    <t>727111304</t>
  </si>
  <si>
    <t>Prostup kovového potrubí D 42 mm požární odolnost EI 60</t>
  </si>
  <si>
    <t>-315741117</t>
  </si>
  <si>
    <t>732</t>
  </si>
  <si>
    <t>Ústřední vytápění - strojovny</t>
  </si>
  <si>
    <t>129</t>
  </si>
  <si>
    <t>732421212</t>
  </si>
  <si>
    <t>Čerpadlo teplovodní mokroběžné závitové cirkulační DN 25 výtlak do 3,0 m průtok 0,5 m3/h pro TUV</t>
  </si>
  <si>
    <t>1821941438</t>
  </si>
  <si>
    <t>130</t>
  </si>
  <si>
    <t>998732202</t>
  </si>
  <si>
    <t>Přesun hmot procentní pro strojovny v objektech v do 12 m</t>
  </si>
  <si>
    <t>-695665967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</si>
</sst>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s="1" customFormat="1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A99VODOVA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Tréninková hala míčových sportů Vodova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12. 8. 2021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28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Zdravoinstalace'!J30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'01 - Zdravoinstalace'!P127</f>
        <v>0</v>
      </c>
      <c r="AV95" s="125">
        <f>'01 - Zdravoinstalace'!J33</f>
        <v>0</v>
      </c>
      <c r="AW95" s="125">
        <f>'01 - Zdravoinstalace'!J34</f>
        <v>0</v>
      </c>
      <c r="AX95" s="125">
        <f>'01 - Zdravoinstalace'!J35</f>
        <v>0</v>
      </c>
      <c r="AY95" s="125">
        <f>'01 - Zdravoinstalace'!J36</f>
        <v>0</v>
      </c>
      <c r="AZ95" s="125">
        <f>'01 - Zdravoinstalace'!F33</f>
        <v>0</v>
      </c>
      <c r="BA95" s="125">
        <f>'01 - Zdravoinstalace'!F34</f>
        <v>0</v>
      </c>
      <c r="BB95" s="125">
        <f>'01 - Zdravoinstalace'!F35</f>
        <v>0</v>
      </c>
      <c r="BC95" s="125">
        <f>'01 - Zdravoinstalace'!F36</f>
        <v>0</v>
      </c>
      <c r="BD95" s="127">
        <f>'01 - Zdravoinstalace'!F37</f>
        <v>0</v>
      </c>
      <c r="BE95" s="7"/>
      <c r="BT95" s="128" t="s">
        <v>21</v>
      </c>
      <c r="BV95" s="128" t="s">
        <v>79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wxJUDET0v35MgA7XiVJNqOo6qBi177o2kIzQ6CYfjgOKO8+hzHd8W6i5zc7UA1FhR1JaanacIYogRBWNLLFHQw==" hashValue="h9wHcijoPu/Tz6xvXremOqd6vxRREwhox3XjBf+DNiO9zB3ggQp7xSLNzKg50OVI8fvKHqS09iUUQYMDOpaj+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Zdrav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86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Tréninková hala míčových sportů Vodova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19</v>
      </c>
      <c r="E11" s="35"/>
      <c r="F11" s="136" t="s">
        <v>1</v>
      </c>
      <c r="G11" s="35"/>
      <c r="H11" s="35"/>
      <c r="I11" s="133" t="s">
        <v>20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22</v>
      </c>
      <c r="E12" s="35"/>
      <c r="F12" s="136" t="s">
        <v>23</v>
      </c>
      <c r="G12" s="35"/>
      <c r="H12" s="35"/>
      <c r="I12" s="133" t="s">
        <v>24</v>
      </c>
      <c r="J12" s="137" t="str">
        <f>'Rekapitulace stavby'!AN8</f>
        <v>12. 8. 2021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28</v>
      </c>
      <c r="E14" s="35"/>
      <c r="F14" s="35"/>
      <c r="G14" s="35"/>
      <c r="H14" s="35"/>
      <c r="I14" s="133" t="s">
        <v>29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30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31</v>
      </c>
      <c r="E17" s="35"/>
      <c r="F17" s="35"/>
      <c r="G17" s="35"/>
      <c r="H17" s="35"/>
      <c r="I17" s="133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33</v>
      </c>
      <c r="E20" s="35"/>
      <c r="F20" s="35"/>
      <c r="G20" s="35"/>
      <c r="H20" s="35"/>
      <c r="I20" s="133" t="s">
        <v>29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30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34</v>
      </c>
      <c r="E23" s="35"/>
      <c r="F23" s="35"/>
      <c r="G23" s="35"/>
      <c r="H23" s="35"/>
      <c r="I23" s="133" t="s">
        <v>29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30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37</v>
      </c>
      <c r="E30" s="35"/>
      <c r="F30" s="35"/>
      <c r="G30" s="35"/>
      <c r="H30" s="35"/>
      <c r="I30" s="35"/>
      <c r="J30" s="14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39</v>
      </c>
      <c r="G32" s="35"/>
      <c r="H32" s="35"/>
      <c r="I32" s="145" t="s">
        <v>38</v>
      </c>
      <c r="J32" s="14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41</v>
      </c>
      <c r="E33" s="133" t="s">
        <v>42</v>
      </c>
      <c r="F33" s="147">
        <f>ROUND((SUM(BE127:BE268)),  2)</f>
        <v>0</v>
      </c>
      <c r="G33" s="35"/>
      <c r="H33" s="35"/>
      <c r="I33" s="148">
        <v>0.20999999999999999</v>
      </c>
      <c r="J33" s="147">
        <f>ROUND(((SUM(BE127:BE268))*I33),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43</v>
      </c>
      <c r="F34" s="147">
        <f>ROUND((SUM(BF127:BF268)),  2)</f>
        <v>0</v>
      </c>
      <c r="G34" s="35"/>
      <c r="H34" s="35"/>
      <c r="I34" s="148">
        <v>0.14999999999999999</v>
      </c>
      <c r="J34" s="147">
        <f>ROUND(((SUM(BF127:BF268))*I34),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44</v>
      </c>
      <c r="F35" s="147">
        <f>ROUND((SUM(BG127:BG268)),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45</v>
      </c>
      <c r="F36" s="147">
        <f>ROUND((SUM(BH127:BH268)),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46</v>
      </c>
      <c r="F37" s="147">
        <f>ROUND((SUM(BI127:BI268)),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Tréninková hala míčových sportů Vodova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Zdravoinstalace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29" t="s">
        <v>24</v>
      </c>
      <c r="J89" s="76" t="str">
        <f>IF(J12="","",J12)</f>
        <v>12. 8. 2021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7"/>
      <c r="E91" s="37"/>
      <c r="F91" s="24" t="str">
        <f>E15</f>
        <v xml:space="preserve"> </v>
      </c>
      <c r="G91" s="37"/>
      <c r="H91" s="37"/>
      <c r="I91" s="29" t="s">
        <v>33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97</v>
      </c>
      <c r="E99" s="175"/>
      <c r="F99" s="175"/>
      <c r="G99" s="175"/>
      <c r="H99" s="175"/>
      <c r="I99" s="175"/>
      <c r="J99" s="176">
        <f>J132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J133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J160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J193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101</v>
      </c>
      <c r="E103" s="181"/>
      <c r="F103" s="181"/>
      <c r="G103" s="181"/>
      <c r="H103" s="181"/>
      <c r="I103" s="181"/>
      <c r="J103" s="182">
        <f>J234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102</v>
      </c>
      <c r="E104" s="181"/>
      <c r="F104" s="181"/>
      <c r="G104" s="181"/>
      <c r="H104" s="181"/>
      <c r="I104" s="181"/>
      <c r="J104" s="182">
        <f>J237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103</v>
      </c>
      <c r="E105" s="181"/>
      <c r="F105" s="181"/>
      <c r="G105" s="181"/>
      <c r="H105" s="181"/>
      <c r="I105" s="181"/>
      <c r="J105" s="182">
        <f>J255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104</v>
      </c>
      <c r="E106" s="181"/>
      <c r="F106" s="181"/>
      <c r="G106" s="181"/>
      <c r="H106" s="181"/>
      <c r="I106" s="181"/>
      <c r="J106" s="182">
        <f>J261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105</v>
      </c>
      <c r="E107" s="181"/>
      <c r="F107" s="181"/>
      <c r="G107" s="181"/>
      <c r="H107" s="181"/>
      <c r="I107" s="181"/>
      <c r="J107" s="182">
        <f>J266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67" t="str">
        <f>E7</f>
        <v>Tréninková hala míčových sportů Vodova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88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01 - Zdravoinstalace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22</v>
      </c>
      <c r="D121" s="37"/>
      <c r="E121" s="37"/>
      <c r="F121" s="24" t="str">
        <f>F12</f>
        <v xml:space="preserve"> </v>
      </c>
      <c r="G121" s="37"/>
      <c r="H121" s="37"/>
      <c r="I121" s="29" t="s">
        <v>24</v>
      </c>
      <c r="J121" s="76" t="str">
        <f>IF(J12="","",J12)</f>
        <v>12. 8. 2021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E15</f>
        <v xml:space="preserve"> </v>
      </c>
      <c r="G123" s="37"/>
      <c r="H123" s="37"/>
      <c r="I123" s="29" t="s">
        <v>33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31</v>
      </c>
      <c r="D124" s="37"/>
      <c r="E124" s="37"/>
      <c r="F124" s="24" t="str">
        <f>IF(E18="","",E18)</f>
        <v>Vyplň údaj</v>
      </c>
      <c r="G124" s="37"/>
      <c r="H124" s="37"/>
      <c r="I124" s="29" t="s">
        <v>34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4"/>
      <c r="B126" s="185"/>
      <c r="C126" s="186" t="s">
        <v>107</v>
      </c>
      <c r="D126" s="187" t="s">
        <v>62</v>
      </c>
      <c r="E126" s="187" t="s">
        <v>58</v>
      </c>
      <c r="F126" s="187" t="s">
        <v>59</v>
      </c>
      <c r="G126" s="187" t="s">
        <v>108</v>
      </c>
      <c r="H126" s="187" t="s">
        <v>109</v>
      </c>
      <c r="I126" s="187" t="s">
        <v>110</v>
      </c>
      <c r="J126" s="188" t="s">
        <v>92</v>
      </c>
      <c r="K126" s="189" t="s">
        <v>111</v>
      </c>
      <c r="L126" s="190"/>
      <c r="M126" s="97" t="s">
        <v>1</v>
      </c>
      <c r="N126" s="98" t="s">
        <v>41</v>
      </c>
      <c r="O126" s="98" t="s">
        <v>112</v>
      </c>
      <c r="P126" s="98" t="s">
        <v>113</v>
      </c>
      <c r="Q126" s="98" t="s">
        <v>114</v>
      </c>
      <c r="R126" s="98" t="s">
        <v>115</v>
      </c>
      <c r="S126" s="98" t="s">
        <v>116</v>
      </c>
      <c r="T126" s="99" t="s">
        <v>117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5"/>
      <c r="B127" s="36"/>
      <c r="C127" s="104" t="s">
        <v>118</v>
      </c>
      <c r="D127" s="37"/>
      <c r="E127" s="37"/>
      <c r="F127" s="37"/>
      <c r="G127" s="37"/>
      <c r="H127" s="37"/>
      <c r="I127" s="37"/>
      <c r="J127" s="191">
        <f>BK127</f>
        <v>0</v>
      </c>
      <c r="K127" s="37"/>
      <c r="L127" s="41"/>
      <c r="M127" s="100"/>
      <c r="N127" s="192"/>
      <c r="O127" s="101"/>
      <c r="P127" s="193">
        <f>P128+P132</f>
        <v>0</v>
      </c>
      <c r="Q127" s="101"/>
      <c r="R127" s="193">
        <f>R128+R132</f>
        <v>4.9262717225000001</v>
      </c>
      <c r="S127" s="101"/>
      <c r="T127" s="194">
        <f>T128+T132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76</v>
      </c>
      <c r="AU127" s="14" t="s">
        <v>94</v>
      </c>
      <c r="BK127" s="195">
        <f>BK128+BK132</f>
        <v>0</v>
      </c>
    </row>
    <row r="128" s="12" customFormat="1" ht="25.92" customHeight="1">
      <c r="A128" s="12"/>
      <c r="B128" s="196"/>
      <c r="C128" s="197"/>
      <c r="D128" s="198" t="s">
        <v>76</v>
      </c>
      <c r="E128" s="199" t="s">
        <v>119</v>
      </c>
      <c r="F128" s="199" t="s">
        <v>120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</f>
        <v>0</v>
      </c>
      <c r="Q128" s="204"/>
      <c r="R128" s="205">
        <f>R129</f>
        <v>0.079460150000000007</v>
      </c>
      <c r="S128" s="204"/>
      <c r="T128" s="20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21</v>
      </c>
      <c r="AT128" s="208" t="s">
        <v>76</v>
      </c>
      <c r="AU128" s="208" t="s">
        <v>77</v>
      </c>
      <c r="AY128" s="207" t="s">
        <v>121</v>
      </c>
      <c r="BK128" s="209">
        <f>BK129</f>
        <v>0</v>
      </c>
    </row>
    <row r="129" s="12" customFormat="1" ht="22.8" customHeight="1">
      <c r="A129" s="12"/>
      <c r="B129" s="196"/>
      <c r="C129" s="197"/>
      <c r="D129" s="198" t="s">
        <v>76</v>
      </c>
      <c r="E129" s="210" t="s">
        <v>122</v>
      </c>
      <c r="F129" s="210" t="s">
        <v>123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SUM(P130:P131)</f>
        <v>0</v>
      </c>
      <c r="Q129" s="204"/>
      <c r="R129" s="205">
        <f>SUM(R130:R131)</f>
        <v>0.079460150000000007</v>
      </c>
      <c r="S129" s="204"/>
      <c r="T129" s="206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21</v>
      </c>
      <c r="AT129" s="208" t="s">
        <v>76</v>
      </c>
      <c r="AU129" s="208" t="s">
        <v>21</v>
      </c>
      <c r="AY129" s="207" t="s">
        <v>121</v>
      </c>
      <c r="BK129" s="209">
        <f>SUM(BK130:BK131)</f>
        <v>0</v>
      </c>
    </row>
    <row r="130" s="2" customFormat="1" ht="24.15" customHeight="1">
      <c r="A130" s="35"/>
      <c r="B130" s="36"/>
      <c r="C130" s="212" t="s">
        <v>21</v>
      </c>
      <c r="D130" s="212" t="s">
        <v>124</v>
      </c>
      <c r="E130" s="213" t="s">
        <v>125</v>
      </c>
      <c r="F130" s="214" t="s">
        <v>126</v>
      </c>
      <c r="G130" s="215" t="s">
        <v>127</v>
      </c>
      <c r="H130" s="216">
        <v>2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42</v>
      </c>
      <c r="O130" s="88"/>
      <c r="P130" s="222">
        <f>O130*H130</f>
        <v>0</v>
      </c>
      <c r="Q130" s="222">
        <v>0.026392450000000001</v>
      </c>
      <c r="R130" s="222">
        <f>Q130*H130</f>
        <v>0.052784900000000003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128</v>
      </c>
      <c r="AT130" s="224" t="s">
        <v>124</v>
      </c>
      <c r="AU130" s="224" t="s">
        <v>86</v>
      </c>
      <c r="AY130" s="14" t="s">
        <v>121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21</v>
      </c>
      <c r="BK130" s="225">
        <f>ROUND(I130*H130,2)</f>
        <v>0</v>
      </c>
      <c r="BL130" s="14" t="s">
        <v>128</v>
      </c>
      <c r="BM130" s="224" t="s">
        <v>129</v>
      </c>
    </row>
    <row r="131" s="2" customFormat="1" ht="24.15" customHeight="1">
      <c r="A131" s="35"/>
      <c r="B131" s="36"/>
      <c r="C131" s="212" t="s">
        <v>86</v>
      </c>
      <c r="D131" s="212" t="s">
        <v>124</v>
      </c>
      <c r="E131" s="213" t="s">
        <v>130</v>
      </c>
      <c r="F131" s="214" t="s">
        <v>131</v>
      </c>
      <c r="G131" s="215" t="s">
        <v>127</v>
      </c>
      <c r="H131" s="216">
        <v>1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42</v>
      </c>
      <c r="O131" s="88"/>
      <c r="P131" s="222">
        <f>O131*H131</f>
        <v>0</v>
      </c>
      <c r="Q131" s="222">
        <v>0.026675250000000001</v>
      </c>
      <c r="R131" s="222">
        <f>Q131*H131</f>
        <v>0.026675250000000001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128</v>
      </c>
      <c r="AT131" s="224" t="s">
        <v>124</v>
      </c>
      <c r="AU131" s="224" t="s">
        <v>86</v>
      </c>
      <c r="AY131" s="14" t="s">
        <v>121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21</v>
      </c>
      <c r="BK131" s="225">
        <f>ROUND(I131*H131,2)</f>
        <v>0</v>
      </c>
      <c r="BL131" s="14" t="s">
        <v>128</v>
      </c>
      <c r="BM131" s="224" t="s">
        <v>132</v>
      </c>
    </row>
    <row r="132" s="12" customFormat="1" ht="25.92" customHeight="1">
      <c r="A132" s="12"/>
      <c r="B132" s="196"/>
      <c r="C132" s="197"/>
      <c r="D132" s="198" t="s">
        <v>76</v>
      </c>
      <c r="E132" s="199" t="s">
        <v>133</v>
      </c>
      <c r="F132" s="199" t="s">
        <v>134</v>
      </c>
      <c r="G132" s="197"/>
      <c r="H132" s="197"/>
      <c r="I132" s="200"/>
      <c r="J132" s="201">
        <f>BK132</f>
        <v>0</v>
      </c>
      <c r="K132" s="197"/>
      <c r="L132" s="202"/>
      <c r="M132" s="203"/>
      <c r="N132" s="204"/>
      <c r="O132" s="204"/>
      <c r="P132" s="205">
        <f>P133+P160+P193+P234+P237+P255+P261+P266</f>
        <v>0</v>
      </c>
      <c r="Q132" s="204"/>
      <c r="R132" s="205">
        <f>R133+R160+R193+R234+R237+R255+R261+R266</f>
        <v>4.8468115725000001</v>
      </c>
      <c r="S132" s="204"/>
      <c r="T132" s="206">
        <f>T133+T160+T193+T234+T237+T255+T261+T266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86</v>
      </c>
      <c r="AT132" s="208" t="s">
        <v>76</v>
      </c>
      <c r="AU132" s="208" t="s">
        <v>77</v>
      </c>
      <c r="AY132" s="207" t="s">
        <v>121</v>
      </c>
      <c r="BK132" s="209">
        <f>BK133+BK160+BK193+BK234+BK237+BK255+BK261+BK266</f>
        <v>0</v>
      </c>
    </row>
    <row r="133" s="12" customFormat="1" ht="22.8" customHeight="1">
      <c r="A133" s="12"/>
      <c r="B133" s="196"/>
      <c r="C133" s="197"/>
      <c r="D133" s="198" t="s">
        <v>76</v>
      </c>
      <c r="E133" s="210" t="s">
        <v>135</v>
      </c>
      <c r="F133" s="210" t="s">
        <v>136</v>
      </c>
      <c r="G133" s="197"/>
      <c r="H133" s="197"/>
      <c r="I133" s="200"/>
      <c r="J133" s="211">
        <f>BK133</f>
        <v>0</v>
      </c>
      <c r="K133" s="197"/>
      <c r="L133" s="202"/>
      <c r="M133" s="203"/>
      <c r="N133" s="204"/>
      <c r="O133" s="204"/>
      <c r="P133" s="205">
        <f>SUM(P134:P159)</f>
        <v>0</v>
      </c>
      <c r="Q133" s="204"/>
      <c r="R133" s="205">
        <f>SUM(R134:R159)</f>
        <v>0.21434365</v>
      </c>
      <c r="S133" s="204"/>
      <c r="T133" s="206">
        <f>SUM(T134:T159)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7" t="s">
        <v>86</v>
      </c>
      <c r="AT133" s="208" t="s">
        <v>76</v>
      </c>
      <c r="AU133" s="208" t="s">
        <v>21</v>
      </c>
      <c r="AY133" s="207" t="s">
        <v>121</v>
      </c>
      <c r="BK133" s="209">
        <f>SUM(BK134:BK159)</f>
        <v>0</v>
      </c>
    </row>
    <row r="134" s="2" customFormat="1" ht="24.15" customHeight="1">
      <c r="A134" s="35"/>
      <c r="B134" s="36"/>
      <c r="C134" s="226" t="s">
        <v>137</v>
      </c>
      <c r="D134" s="226" t="s">
        <v>138</v>
      </c>
      <c r="E134" s="227" t="s">
        <v>139</v>
      </c>
      <c r="F134" s="228" t="s">
        <v>140</v>
      </c>
      <c r="G134" s="229" t="s">
        <v>141</v>
      </c>
      <c r="H134" s="230">
        <v>13</v>
      </c>
      <c r="I134" s="231"/>
      <c r="J134" s="232">
        <f>ROUND(I134*H134,2)</f>
        <v>0</v>
      </c>
      <c r="K134" s="233"/>
      <c r="L134" s="234"/>
      <c r="M134" s="235" t="s">
        <v>1</v>
      </c>
      <c r="N134" s="236" t="s">
        <v>42</v>
      </c>
      <c r="O134" s="88"/>
      <c r="P134" s="222">
        <f>O134*H134</f>
        <v>0</v>
      </c>
      <c r="Q134" s="222">
        <v>0.00027</v>
      </c>
      <c r="R134" s="222">
        <f>Q134*H134</f>
        <v>0.0035100000000000001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142</v>
      </c>
      <c r="AT134" s="224" t="s">
        <v>138</v>
      </c>
      <c r="AU134" s="224" t="s">
        <v>86</v>
      </c>
      <c r="AY134" s="14" t="s">
        <v>121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21</v>
      </c>
      <c r="BK134" s="225">
        <f>ROUND(I134*H134,2)</f>
        <v>0</v>
      </c>
      <c r="BL134" s="14" t="s">
        <v>143</v>
      </c>
      <c r="BM134" s="224" t="s">
        <v>144</v>
      </c>
    </row>
    <row r="135" s="2" customFormat="1" ht="24.15" customHeight="1">
      <c r="A135" s="35"/>
      <c r="B135" s="36"/>
      <c r="C135" s="226" t="s">
        <v>128</v>
      </c>
      <c r="D135" s="226" t="s">
        <v>138</v>
      </c>
      <c r="E135" s="227" t="s">
        <v>145</v>
      </c>
      <c r="F135" s="228" t="s">
        <v>146</v>
      </c>
      <c r="G135" s="229" t="s">
        <v>141</v>
      </c>
      <c r="H135" s="230">
        <v>29</v>
      </c>
      <c r="I135" s="231"/>
      <c r="J135" s="232">
        <f>ROUND(I135*H135,2)</f>
        <v>0</v>
      </c>
      <c r="K135" s="233"/>
      <c r="L135" s="234"/>
      <c r="M135" s="235" t="s">
        <v>1</v>
      </c>
      <c r="N135" s="236" t="s">
        <v>42</v>
      </c>
      <c r="O135" s="88"/>
      <c r="P135" s="222">
        <f>O135*H135</f>
        <v>0</v>
      </c>
      <c r="Q135" s="222">
        <v>0.00027</v>
      </c>
      <c r="R135" s="222">
        <f>Q135*H135</f>
        <v>0.0078300000000000002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142</v>
      </c>
      <c r="AT135" s="224" t="s">
        <v>138</v>
      </c>
      <c r="AU135" s="224" t="s">
        <v>86</v>
      </c>
      <c r="AY135" s="14" t="s">
        <v>121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21</v>
      </c>
      <c r="BK135" s="225">
        <f>ROUND(I135*H135,2)</f>
        <v>0</v>
      </c>
      <c r="BL135" s="14" t="s">
        <v>143</v>
      </c>
      <c r="BM135" s="224" t="s">
        <v>147</v>
      </c>
    </row>
    <row r="136" s="2" customFormat="1" ht="24.15" customHeight="1">
      <c r="A136" s="35"/>
      <c r="B136" s="36"/>
      <c r="C136" s="226" t="s">
        <v>148</v>
      </c>
      <c r="D136" s="226" t="s">
        <v>138</v>
      </c>
      <c r="E136" s="227" t="s">
        <v>149</v>
      </c>
      <c r="F136" s="228" t="s">
        <v>150</v>
      </c>
      <c r="G136" s="229" t="s">
        <v>141</v>
      </c>
      <c r="H136" s="230">
        <v>3</v>
      </c>
      <c r="I136" s="231"/>
      <c r="J136" s="232">
        <f>ROUND(I136*H136,2)</f>
        <v>0</v>
      </c>
      <c r="K136" s="233"/>
      <c r="L136" s="234"/>
      <c r="M136" s="235" t="s">
        <v>1</v>
      </c>
      <c r="N136" s="236" t="s">
        <v>42</v>
      </c>
      <c r="O136" s="88"/>
      <c r="P136" s="222">
        <f>O136*H136</f>
        <v>0</v>
      </c>
      <c r="Q136" s="222">
        <v>0.00029</v>
      </c>
      <c r="R136" s="222">
        <f>Q136*H136</f>
        <v>0.00087000000000000001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142</v>
      </c>
      <c r="AT136" s="224" t="s">
        <v>138</v>
      </c>
      <c r="AU136" s="224" t="s">
        <v>86</v>
      </c>
      <c r="AY136" s="14" t="s">
        <v>121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21</v>
      </c>
      <c r="BK136" s="225">
        <f>ROUND(I136*H136,2)</f>
        <v>0</v>
      </c>
      <c r="BL136" s="14" t="s">
        <v>143</v>
      </c>
      <c r="BM136" s="224" t="s">
        <v>151</v>
      </c>
    </row>
    <row r="137" s="2" customFormat="1" ht="24.15" customHeight="1">
      <c r="A137" s="35"/>
      <c r="B137" s="36"/>
      <c r="C137" s="226" t="s">
        <v>152</v>
      </c>
      <c r="D137" s="226" t="s">
        <v>138</v>
      </c>
      <c r="E137" s="227" t="s">
        <v>153</v>
      </c>
      <c r="F137" s="228" t="s">
        <v>154</v>
      </c>
      <c r="G137" s="229" t="s">
        <v>141</v>
      </c>
      <c r="H137" s="230">
        <v>32</v>
      </c>
      <c r="I137" s="231"/>
      <c r="J137" s="232">
        <f>ROUND(I137*H137,2)</f>
        <v>0</v>
      </c>
      <c r="K137" s="233"/>
      <c r="L137" s="234"/>
      <c r="M137" s="235" t="s">
        <v>1</v>
      </c>
      <c r="N137" s="236" t="s">
        <v>42</v>
      </c>
      <c r="O137" s="88"/>
      <c r="P137" s="222">
        <f>O137*H137</f>
        <v>0</v>
      </c>
      <c r="Q137" s="222">
        <v>0.00029</v>
      </c>
      <c r="R137" s="222">
        <f>Q137*H137</f>
        <v>0.0092800000000000001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142</v>
      </c>
      <c r="AT137" s="224" t="s">
        <v>138</v>
      </c>
      <c r="AU137" s="224" t="s">
        <v>86</v>
      </c>
      <c r="AY137" s="14" t="s">
        <v>121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21</v>
      </c>
      <c r="BK137" s="225">
        <f>ROUND(I137*H137,2)</f>
        <v>0</v>
      </c>
      <c r="BL137" s="14" t="s">
        <v>143</v>
      </c>
      <c r="BM137" s="224" t="s">
        <v>155</v>
      </c>
    </row>
    <row r="138" s="2" customFormat="1" ht="24.15" customHeight="1">
      <c r="A138" s="35"/>
      <c r="B138" s="36"/>
      <c r="C138" s="226" t="s">
        <v>156</v>
      </c>
      <c r="D138" s="226" t="s">
        <v>138</v>
      </c>
      <c r="E138" s="227" t="s">
        <v>157</v>
      </c>
      <c r="F138" s="228" t="s">
        <v>158</v>
      </c>
      <c r="G138" s="229" t="s">
        <v>141</v>
      </c>
      <c r="H138" s="230">
        <v>9</v>
      </c>
      <c r="I138" s="231"/>
      <c r="J138" s="232">
        <f>ROUND(I138*H138,2)</f>
        <v>0</v>
      </c>
      <c r="K138" s="233"/>
      <c r="L138" s="234"/>
      <c r="M138" s="235" t="s">
        <v>1</v>
      </c>
      <c r="N138" s="236" t="s">
        <v>42</v>
      </c>
      <c r="O138" s="88"/>
      <c r="P138" s="222">
        <f>O138*H138</f>
        <v>0</v>
      </c>
      <c r="Q138" s="222">
        <v>0.00059000000000000003</v>
      </c>
      <c r="R138" s="222">
        <f>Q138*H138</f>
        <v>0.0053100000000000005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142</v>
      </c>
      <c r="AT138" s="224" t="s">
        <v>138</v>
      </c>
      <c r="AU138" s="224" t="s">
        <v>86</v>
      </c>
      <c r="AY138" s="14" t="s">
        <v>121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21</v>
      </c>
      <c r="BK138" s="225">
        <f>ROUND(I138*H138,2)</f>
        <v>0</v>
      </c>
      <c r="BL138" s="14" t="s">
        <v>143</v>
      </c>
      <c r="BM138" s="224" t="s">
        <v>159</v>
      </c>
    </row>
    <row r="139" s="2" customFormat="1" ht="24.15" customHeight="1">
      <c r="A139" s="35"/>
      <c r="B139" s="36"/>
      <c r="C139" s="226" t="s">
        <v>122</v>
      </c>
      <c r="D139" s="226" t="s">
        <v>138</v>
      </c>
      <c r="E139" s="227" t="s">
        <v>160</v>
      </c>
      <c r="F139" s="228" t="s">
        <v>161</v>
      </c>
      <c r="G139" s="229" t="s">
        <v>141</v>
      </c>
      <c r="H139" s="230">
        <v>7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42</v>
      </c>
      <c r="O139" s="88"/>
      <c r="P139" s="222">
        <f>O139*H139</f>
        <v>0</v>
      </c>
      <c r="Q139" s="222">
        <v>0.00032000000000000003</v>
      </c>
      <c r="R139" s="222">
        <f>Q139*H139</f>
        <v>0.0022400000000000002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142</v>
      </c>
      <c r="AT139" s="224" t="s">
        <v>138</v>
      </c>
      <c r="AU139" s="224" t="s">
        <v>86</v>
      </c>
      <c r="AY139" s="14" t="s">
        <v>121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21</v>
      </c>
      <c r="BK139" s="225">
        <f>ROUND(I139*H139,2)</f>
        <v>0</v>
      </c>
      <c r="BL139" s="14" t="s">
        <v>143</v>
      </c>
      <c r="BM139" s="224" t="s">
        <v>162</v>
      </c>
    </row>
    <row r="140" s="2" customFormat="1" ht="24.15" customHeight="1">
      <c r="A140" s="35"/>
      <c r="B140" s="36"/>
      <c r="C140" s="226" t="s">
        <v>163</v>
      </c>
      <c r="D140" s="226" t="s">
        <v>138</v>
      </c>
      <c r="E140" s="227" t="s">
        <v>164</v>
      </c>
      <c r="F140" s="228" t="s">
        <v>165</v>
      </c>
      <c r="G140" s="229" t="s">
        <v>141</v>
      </c>
      <c r="H140" s="230">
        <v>11</v>
      </c>
      <c r="I140" s="231"/>
      <c r="J140" s="232">
        <f>ROUND(I140*H140,2)</f>
        <v>0</v>
      </c>
      <c r="K140" s="233"/>
      <c r="L140" s="234"/>
      <c r="M140" s="235" t="s">
        <v>1</v>
      </c>
      <c r="N140" s="236" t="s">
        <v>42</v>
      </c>
      <c r="O140" s="88"/>
      <c r="P140" s="222">
        <f>O140*H140</f>
        <v>0</v>
      </c>
      <c r="Q140" s="222">
        <v>0.00064999999999999997</v>
      </c>
      <c r="R140" s="222">
        <f>Q140*H140</f>
        <v>0.0071500000000000001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142</v>
      </c>
      <c r="AT140" s="224" t="s">
        <v>138</v>
      </c>
      <c r="AU140" s="224" t="s">
        <v>86</v>
      </c>
      <c r="AY140" s="14" t="s">
        <v>121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21</v>
      </c>
      <c r="BK140" s="225">
        <f>ROUND(I140*H140,2)</f>
        <v>0</v>
      </c>
      <c r="BL140" s="14" t="s">
        <v>143</v>
      </c>
      <c r="BM140" s="224" t="s">
        <v>166</v>
      </c>
    </row>
    <row r="141" s="2" customFormat="1" ht="24.15" customHeight="1">
      <c r="A141" s="35"/>
      <c r="B141" s="36"/>
      <c r="C141" s="226" t="s">
        <v>26</v>
      </c>
      <c r="D141" s="226" t="s">
        <v>138</v>
      </c>
      <c r="E141" s="227" t="s">
        <v>167</v>
      </c>
      <c r="F141" s="228" t="s">
        <v>168</v>
      </c>
      <c r="G141" s="229" t="s">
        <v>141</v>
      </c>
      <c r="H141" s="230">
        <v>11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42</v>
      </c>
      <c r="O141" s="88"/>
      <c r="P141" s="222">
        <f>O141*H141</f>
        <v>0</v>
      </c>
      <c r="Q141" s="222">
        <v>0.00072000000000000005</v>
      </c>
      <c r="R141" s="222">
        <f>Q141*H141</f>
        <v>0.00792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142</v>
      </c>
      <c r="AT141" s="224" t="s">
        <v>138</v>
      </c>
      <c r="AU141" s="224" t="s">
        <v>86</v>
      </c>
      <c r="AY141" s="14" t="s">
        <v>121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21</v>
      </c>
      <c r="BK141" s="225">
        <f>ROUND(I141*H141,2)</f>
        <v>0</v>
      </c>
      <c r="BL141" s="14" t="s">
        <v>143</v>
      </c>
      <c r="BM141" s="224" t="s">
        <v>169</v>
      </c>
    </row>
    <row r="142" s="2" customFormat="1" ht="24.15" customHeight="1">
      <c r="A142" s="35"/>
      <c r="B142" s="36"/>
      <c r="C142" s="226" t="s">
        <v>170</v>
      </c>
      <c r="D142" s="226" t="s">
        <v>138</v>
      </c>
      <c r="E142" s="227" t="s">
        <v>171</v>
      </c>
      <c r="F142" s="228" t="s">
        <v>172</v>
      </c>
      <c r="G142" s="229" t="s">
        <v>141</v>
      </c>
      <c r="H142" s="230">
        <v>11</v>
      </c>
      <c r="I142" s="231"/>
      <c r="J142" s="232">
        <f>ROUND(I142*H142,2)</f>
        <v>0</v>
      </c>
      <c r="K142" s="233"/>
      <c r="L142" s="234"/>
      <c r="M142" s="235" t="s">
        <v>1</v>
      </c>
      <c r="N142" s="236" t="s">
        <v>42</v>
      </c>
      <c r="O142" s="88"/>
      <c r="P142" s="222">
        <f>O142*H142</f>
        <v>0</v>
      </c>
      <c r="Q142" s="222">
        <v>0.00083000000000000001</v>
      </c>
      <c r="R142" s="222">
        <f>Q142*H142</f>
        <v>0.0091299999999999992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142</v>
      </c>
      <c r="AT142" s="224" t="s">
        <v>138</v>
      </c>
      <c r="AU142" s="224" t="s">
        <v>86</v>
      </c>
      <c r="AY142" s="14" t="s">
        <v>121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21</v>
      </c>
      <c r="BK142" s="225">
        <f>ROUND(I142*H142,2)</f>
        <v>0</v>
      </c>
      <c r="BL142" s="14" t="s">
        <v>143</v>
      </c>
      <c r="BM142" s="224" t="s">
        <v>173</v>
      </c>
    </row>
    <row r="143" s="2" customFormat="1" ht="24.15" customHeight="1">
      <c r="A143" s="35"/>
      <c r="B143" s="36"/>
      <c r="C143" s="226" t="s">
        <v>174</v>
      </c>
      <c r="D143" s="226" t="s">
        <v>138</v>
      </c>
      <c r="E143" s="227" t="s">
        <v>175</v>
      </c>
      <c r="F143" s="228" t="s">
        <v>176</v>
      </c>
      <c r="G143" s="229" t="s">
        <v>141</v>
      </c>
      <c r="H143" s="230">
        <v>60</v>
      </c>
      <c r="I143" s="231"/>
      <c r="J143" s="232">
        <f>ROUND(I143*H143,2)</f>
        <v>0</v>
      </c>
      <c r="K143" s="233"/>
      <c r="L143" s="234"/>
      <c r="M143" s="235" t="s">
        <v>1</v>
      </c>
      <c r="N143" s="236" t="s">
        <v>42</v>
      </c>
      <c r="O143" s="88"/>
      <c r="P143" s="222">
        <f>O143*H143</f>
        <v>0</v>
      </c>
      <c r="Q143" s="222">
        <v>0.00050000000000000001</v>
      </c>
      <c r="R143" s="222">
        <f>Q143*H143</f>
        <v>0.029999999999999999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142</v>
      </c>
      <c r="AT143" s="224" t="s">
        <v>138</v>
      </c>
      <c r="AU143" s="224" t="s">
        <v>86</v>
      </c>
      <c r="AY143" s="14" t="s">
        <v>121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21</v>
      </c>
      <c r="BK143" s="225">
        <f>ROUND(I143*H143,2)</f>
        <v>0</v>
      </c>
      <c r="BL143" s="14" t="s">
        <v>143</v>
      </c>
      <c r="BM143" s="224" t="s">
        <v>177</v>
      </c>
    </row>
    <row r="144" s="2" customFormat="1" ht="24.15" customHeight="1">
      <c r="A144" s="35"/>
      <c r="B144" s="36"/>
      <c r="C144" s="226" t="s">
        <v>178</v>
      </c>
      <c r="D144" s="226" t="s">
        <v>138</v>
      </c>
      <c r="E144" s="227" t="s">
        <v>179</v>
      </c>
      <c r="F144" s="228" t="s">
        <v>180</v>
      </c>
      <c r="G144" s="229" t="s">
        <v>141</v>
      </c>
      <c r="H144" s="230">
        <v>22</v>
      </c>
      <c r="I144" s="231"/>
      <c r="J144" s="232">
        <f>ROUND(I144*H144,2)</f>
        <v>0</v>
      </c>
      <c r="K144" s="233"/>
      <c r="L144" s="234"/>
      <c r="M144" s="235" t="s">
        <v>1</v>
      </c>
      <c r="N144" s="236" t="s">
        <v>42</v>
      </c>
      <c r="O144" s="88"/>
      <c r="P144" s="222">
        <f>O144*H144</f>
        <v>0</v>
      </c>
      <c r="Q144" s="222">
        <v>0.00088000000000000003</v>
      </c>
      <c r="R144" s="222">
        <f>Q144*H144</f>
        <v>0.019360000000000002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142</v>
      </c>
      <c r="AT144" s="224" t="s">
        <v>138</v>
      </c>
      <c r="AU144" s="224" t="s">
        <v>86</v>
      </c>
      <c r="AY144" s="14" t="s">
        <v>121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21</v>
      </c>
      <c r="BK144" s="225">
        <f>ROUND(I144*H144,2)</f>
        <v>0</v>
      </c>
      <c r="BL144" s="14" t="s">
        <v>143</v>
      </c>
      <c r="BM144" s="224" t="s">
        <v>181</v>
      </c>
    </row>
    <row r="145" s="2" customFormat="1" ht="24.15" customHeight="1">
      <c r="A145" s="35"/>
      <c r="B145" s="36"/>
      <c r="C145" s="226" t="s">
        <v>182</v>
      </c>
      <c r="D145" s="226" t="s">
        <v>138</v>
      </c>
      <c r="E145" s="227" t="s">
        <v>183</v>
      </c>
      <c r="F145" s="228" t="s">
        <v>184</v>
      </c>
      <c r="G145" s="229" t="s">
        <v>141</v>
      </c>
      <c r="H145" s="230">
        <v>148</v>
      </c>
      <c r="I145" s="231"/>
      <c r="J145" s="232">
        <f>ROUND(I145*H145,2)</f>
        <v>0</v>
      </c>
      <c r="K145" s="233"/>
      <c r="L145" s="234"/>
      <c r="M145" s="235" t="s">
        <v>1</v>
      </c>
      <c r="N145" s="236" t="s">
        <v>42</v>
      </c>
      <c r="O145" s="88"/>
      <c r="P145" s="222">
        <f>O145*H145</f>
        <v>0</v>
      </c>
      <c r="Q145" s="222">
        <v>3.0000000000000001E-05</v>
      </c>
      <c r="R145" s="222">
        <f>Q145*H145</f>
        <v>0.0044400000000000004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142</v>
      </c>
      <c r="AT145" s="224" t="s">
        <v>138</v>
      </c>
      <c r="AU145" s="224" t="s">
        <v>86</v>
      </c>
      <c r="AY145" s="14" t="s">
        <v>121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21</v>
      </c>
      <c r="BK145" s="225">
        <f>ROUND(I145*H145,2)</f>
        <v>0</v>
      </c>
      <c r="BL145" s="14" t="s">
        <v>143</v>
      </c>
      <c r="BM145" s="224" t="s">
        <v>185</v>
      </c>
    </row>
    <row r="146" s="2" customFormat="1" ht="24.15" customHeight="1">
      <c r="A146" s="35"/>
      <c r="B146" s="36"/>
      <c r="C146" s="226" t="s">
        <v>8</v>
      </c>
      <c r="D146" s="226" t="s">
        <v>138</v>
      </c>
      <c r="E146" s="227" t="s">
        <v>186</v>
      </c>
      <c r="F146" s="228" t="s">
        <v>187</v>
      </c>
      <c r="G146" s="229" t="s">
        <v>141</v>
      </c>
      <c r="H146" s="230">
        <v>71</v>
      </c>
      <c r="I146" s="231"/>
      <c r="J146" s="232">
        <f>ROUND(I146*H146,2)</f>
        <v>0</v>
      </c>
      <c r="K146" s="233"/>
      <c r="L146" s="234"/>
      <c r="M146" s="235" t="s">
        <v>1</v>
      </c>
      <c r="N146" s="236" t="s">
        <v>42</v>
      </c>
      <c r="O146" s="88"/>
      <c r="P146" s="222">
        <f>O146*H146</f>
        <v>0</v>
      </c>
      <c r="Q146" s="222">
        <v>3.0000000000000001E-05</v>
      </c>
      <c r="R146" s="222">
        <f>Q146*H146</f>
        <v>0.0021299999999999999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142</v>
      </c>
      <c r="AT146" s="224" t="s">
        <v>138</v>
      </c>
      <c r="AU146" s="224" t="s">
        <v>86</v>
      </c>
      <c r="AY146" s="14" t="s">
        <v>121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21</v>
      </c>
      <c r="BK146" s="225">
        <f>ROUND(I146*H146,2)</f>
        <v>0</v>
      </c>
      <c r="BL146" s="14" t="s">
        <v>143</v>
      </c>
      <c r="BM146" s="224" t="s">
        <v>188</v>
      </c>
    </row>
    <row r="147" s="2" customFormat="1" ht="24.15" customHeight="1">
      <c r="A147" s="35"/>
      <c r="B147" s="36"/>
      <c r="C147" s="226" t="s">
        <v>143</v>
      </c>
      <c r="D147" s="226" t="s">
        <v>138</v>
      </c>
      <c r="E147" s="227" t="s">
        <v>189</v>
      </c>
      <c r="F147" s="228" t="s">
        <v>190</v>
      </c>
      <c r="G147" s="229" t="s">
        <v>141</v>
      </c>
      <c r="H147" s="230">
        <v>25</v>
      </c>
      <c r="I147" s="231"/>
      <c r="J147" s="232">
        <f>ROUND(I147*H147,2)</f>
        <v>0</v>
      </c>
      <c r="K147" s="233"/>
      <c r="L147" s="234"/>
      <c r="M147" s="235" t="s">
        <v>1</v>
      </c>
      <c r="N147" s="236" t="s">
        <v>42</v>
      </c>
      <c r="O147" s="88"/>
      <c r="P147" s="222">
        <f>O147*H147</f>
        <v>0</v>
      </c>
      <c r="Q147" s="222">
        <v>6.0000000000000002E-05</v>
      </c>
      <c r="R147" s="222">
        <f>Q147*H147</f>
        <v>0.0015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142</v>
      </c>
      <c r="AT147" s="224" t="s">
        <v>138</v>
      </c>
      <c r="AU147" s="224" t="s">
        <v>86</v>
      </c>
      <c r="AY147" s="14" t="s">
        <v>121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21</v>
      </c>
      <c r="BK147" s="225">
        <f>ROUND(I147*H147,2)</f>
        <v>0</v>
      </c>
      <c r="BL147" s="14" t="s">
        <v>143</v>
      </c>
      <c r="BM147" s="224" t="s">
        <v>191</v>
      </c>
    </row>
    <row r="148" s="2" customFormat="1" ht="24.15" customHeight="1">
      <c r="A148" s="35"/>
      <c r="B148" s="36"/>
      <c r="C148" s="226" t="s">
        <v>192</v>
      </c>
      <c r="D148" s="226" t="s">
        <v>138</v>
      </c>
      <c r="E148" s="227" t="s">
        <v>193</v>
      </c>
      <c r="F148" s="228" t="s">
        <v>194</v>
      </c>
      <c r="G148" s="229" t="s">
        <v>141</v>
      </c>
      <c r="H148" s="230">
        <v>4</v>
      </c>
      <c r="I148" s="231"/>
      <c r="J148" s="232">
        <f>ROUND(I148*H148,2)</f>
        <v>0</v>
      </c>
      <c r="K148" s="233"/>
      <c r="L148" s="234"/>
      <c r="M148" s="235" t="s">
        <v>1</v>
      </c>
      <c r="N148" s="236" t="s">
        <v>42</v>
      </c>
      <c r="O148" s="88"/>
      <c r="P148" s="222">
        <f>O148*H148</f>
        <v>0</v>
      </c>
      <c r="Q148" s="222">
        <v>8.0000000000000007E-05</v>
      </c>
      <c r="R148" s="222">
        <f>Q148*H148</f>
        <v>0.00032000000000000003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142</v>
      </c>
      <c r="AT148" s="224" t="s">
        <v>138</v>
      </c>
      <c r="AU148" s="224" t="s">
        <v>86</v>
      </c>
      <c r="AY148" s="14" t="s">
        <v>121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21</v>
      </c>
      <c r="BK148" s="225">
        <f>ROUND(I148*H148,2)</f>
        <v>0</v>
      </c>
      <c r="BL148" s="14" t="s">
        <v>143</v>
      </c>
      <c r="BM148" s="224" t="s">
        <v>195</v>
      </c>
    </row>
    <row r="149" s="2" customFormat="1" ht="24.15" customHeight="1">
      <c r="A149" s="35"/>
      <c r="B149" s="36"/>
      <c r="C149" s="226" t="s">
        <v>196</v>
      </c>
      <c r="D149" s="226" t="s">
        <v>138</v>
      </c>
      <c r="E149" s="227" t="s">
        <v>197</v>
      </c>
      <c r="F149" s="228" t="s">
        <v>198</v>
      </c>
      <c r="G149" s="229" t="s">
        <v>141</v>
      </c>
      <c r="H149" s="230">
        <v>24</v>
      </c>
      <c r="I149" s="231"/>
      <c r="J149" s="232">
        <f>ROUND(I149*H149,2)</f>
        <v>0</v>
      </c>
      <c r="K149" s="233"/>
      <c r="L149" s="234"/>
      <c r="M149" s="235" t="s">
        <v>1</v>
      </c>
      <c r="N149" s="236" t="s">
        <v>42</v>
      </c>
      <c r="O149" s="88"/>
      <c r="P149" s="222">
        <f>O149*H149</f>
        <v>0</v>
      </c>
      <c r="Q149" s="222">
        <v>9.0000000000000006E-05</v>
      </c>
      <c r="R149" s="222">
        <f>Q149*H149</f>
        <v>0.00216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142</v>
      </c>
      <c r="AT149" s="224" t="s">
        <v>138</v>
      </c>
      <c r="AU149" s="224" t="s">
        <v>86</v>
      </c>
      <c r="AY149" s="14" t="s">
        <v>121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21</v>
      </c>
      <c r="BK149" s="225">
        <f>ROUND(I149*H149,2)</f>
        <v>0</v>
      </c>
      <c r="BL149" s="14" t="s">
        <v>143</v>
      </c>
      <c r="BM149" s="224" t="s">
        <v>199</v>
      </c>
    </row>
    <row r="150" s="2" customFormat="1" ht="24.15" customHeight="1">
      <c r="A150" s="35"/>
      <c r="B150" s="36"/>
      <c r="C150" s="226" t="s">
        <v>200</v>
      </c>
      <c r="D150" s="226" t="s">
        <v>138</v>
      </c>
      <c r="E150" s="227" t="s">
        <v>201</v>
      </c>
      <c r="F150" s="228" t="s">
        <v>202</v>
      </c>
      <c r="G150" s="229" t="s">
        <v>141</v>
      </c>
      <c r="H150" s="230">
        <v>3</v>
      </c>
      <c r="I150" s="231"/>
      <c r="J150" s="232">
        <f>ROUND(I150*H150,2)</f>
        <v>0</v>
      </c>
      <c r="K150" s="233"/>
      <c r="L150" s="234"/>
      <c r="M150" s="235" t="s">
        <v>1</v>
      </c>
      <c r="N150" s="236" t="s">
        <v>42</v>
      </c>
      <c r="O150" s="88"/>
      <c r="P150" s="222">
        <f>O150*H150</f>
        <v>0</v>
      </c>
      <c r="Q150" s="222">
        <v>3.0000000000000001E-05</v>
      </c>
      <c r="R150" s="222">
        <f>Q150*H150</f>
        <v>9.0000000000000006E-05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142</v>
      </c>
      <c r="AT150" s="224" t="s">
        <v>138</v>
      </c>
      <c r="AU150" s="224" t="s">
        <v>86</v>
      </c>
      <c r="AY150" s="14" t="s">
        <v>121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21</v>
      </c>
      <c r="BK150" s="225">
        <f>ROUND(I150*H150,2)</f>
        <v>0</v>
      </c>
      <c r="BL150" s="14" t="s">
        <v>143</v>
      </c>
      <c r="BM150" s="224" t="s">
        <v>203</v>
      </c>
    </row>
    <row r="151" s="2" customFormat="1" ht="24.15" customHeight="1">
      <c r="A151" s="35"/>
      <c r="B151" s="36"/>
      <c r="C151" s="226" t="s">
        <v>204</v>
      </c>
      <c r="D151" s="226" t="s">
        <v>138</v>
      </c>
      <c r="E151" s="227" t="s">
        <v>205</v>
      </c>
      <c r="F151" s="228" t="s">
        <v>206</v>
      </c>
      <c r="G151" s="229" t="s">
        <v>141</v>
      </c>
      <c r="H151" s="230">
        <v>33</v>
      </c>
      <c r="I151" s="231"/>
      <c r="J151" s="232">
        <f>ROUND(I151*H151,2)</f>
        <v>0</v>
      </c>
      <c r="K151" s="233"/>
      <c r="L151" s="234"/>
      <c r="M151" s="235" t="s">
        <v>1</v>
      </c>
      <c r="N151" s="236" t="s">
        <v>42</v>
      </c>
      <c r="O151" s="88"/>
      <c r="P151" s="222">
        <f>O151*H151</f>
        <v>0</v>
      </c>
      <c r="Q151" s="222">
        <v>4.0000000000000003E-05</v>
      </c>
      <c r="R151" s="222">
        <f>Q151*H151</f>
        <v>0.0013200000000000002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142</v>
      </c>
      <c r="AT151" s="224" t="s">
        <v>138</v>
      </c>
      <c r="AU151" s="224" t="s">
        <v>86</v>
      </c>
      <c r="AY151" s="14" t="s">
        <v>121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21</v>
      </c>
      <c r="BK151" s="225">
        <f>ROUND(I151*H151,2)</f>
        <v>0</v>
      </c>
      <c r="BL151" s="14" t="s">
        <v>143</v>
      </c>
      <c r="BM151" s="224" t="s">
        <v>207</v>
      </c>
    </row>
    <row r="152" s="2" customFormat="1" ht="24.15" customHeight="1">
      <c r="A152" s="35"/>
      <c r="B152" s="36"/>
      <c r="C152" s="226" t="s">
        <v>7</v>
      </c>
      <c r="D152" s="226" t="s">
        <v>138</v>
      </c>
      <c r="E152" s="227" t="s">
        <v>208</v>
      </c>
      <c r="F152" s="228" t="s">
        <v>209</v>
      </c>
      <c r="G152" s="229" t="s">
        <v>141</v>
      </c>
      <c r="H152" s="230">
        <v>52</v>
      </c>
      <c r="I152" s="231"/>
      <c r="J152" s="232">
        <f>ROUND(I152*H152,2)</f>
        <v>0</v>
      </c>
      <c r="K152" s="233"/>
      <c r="L152" s="234"/>
      <c r="M152" s="235" t="s">
        <v>1</v>
      </c>
      <c r="N152" s="236" t="s">
        <v>42</v>
      </c>
      <c r="O152" s="88"/>
      <c r="P152" s="222">
        <f>O152*H152</f>
        <v>0</v>
      </c>
      <c r="Q152" s="222">
        <v>5.0000000000000002E-05</v>
      </c>
      <c r="R152" s="222">
        <f>Q152*H152</f>
        <v>0.0026000000000000003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142</v>
      </c>
      <c r="AT152" s="224" t="s">
        <v>138</v>
      </c>
      <c r="AU152" s="224" t="s">
        <v>86</v>
      </c>
      <c r="AY152" s="14" t="s">
        <v>121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21</v>
      </c>
      <c r="BK152" s="225">
        <f>ROUND(I152*H152,2)</f>
        <v>0</v>
      </c>
      <c r="BL152" s="14" t="s">
        <v>143</v>
      </c>
      <c r="BM152" s="224" t="s">
        <v>210</v>
      </c>
    </row>
    <row r="153" s="2" customFormat="1" ht="24.15" customHeight="1">
      <c r="A153" s="35"/>
      <c r="B153" s="36"/>
      <c r="C153" s="226" t="s">
        <v>211</v>
      </c>
      <c r="D153" s="226" t="s">
        <v>138</v>
      </c>
      <c r="E153" s="227" t="s">
        <v>212</v>
      </c>
      <c r="F153" s="228" t="s">
        <v>213</v>
      </c>
      <c r="G153" s="229" t="s">
        <v>141</v>
      </c>
      <c r="H153" s="230">
        <v>28</v>
      </c>
      <c r="I153" s="231"/>
      <c r="J153" s="232">
        <f>ROUND(I153*H153,2)</f>
        <v>0</v>
      </c>
      <c r="K153" s="233"/>
      <c r="L153" s="234"/>
      <c r="M153" s="235" t="s">
        <v>1</v>
      </c>
      <c r="N153" s="236" t="s">
        <v>42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142</v>
      </c>
      <c r="AT153" s="224" t="s">
        <v>138</v>
      </c>
      <c r="AU153" s="224" t="s">
        <v>86</v>
      </c>
      <c r="AY153" s="14" t="s">
        <v>121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21</v>
      </c>
      <c r="BK153" s="225">
        <f>ROUND(I153*H153,2)</f>
        <v>0</v>
      </c>
      <c r="BL153" s="14" t="s">
        <v>143</v>
      </c>
      <c r="BM153" s="224" t="s">
        <v>214</v>
      </c>
    </row>
    <row r="154" s="2" customFormat="1" ht="33" customHeight="1">
      <c r="A154" s="35"/>
      <c r="B154" s="36"/>
      <c r="C154" s="212" t="s">
        <v>215</v>
      </c>
      <c r="D154" s="212" t="s">
        <v>124</v>
      </c>
      <c r="E154" s="213" t="s">
        <v>216</v>
      </c>
      <c r="F154" s="214" t="s">
        <v>217</v>
      </c>
      <c r="G154" s="215" t="s">
        <v>141</v>
      </c>
      <c r="H154" s="216">
        <v>152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42</v>
      </c>
      <c r="O154" s="88"/>
      <c r="P154" s="222">
        <f>O154*H154</f>
        <v>0</v>
      </c>
      <c r="Q154" s="222">
        <v>5.7000000000000003E-05</v>
      </c>
      <c r="R154" s="222">
        <f>Q154*H154</f>
        <v>0.0086639999999999998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143</v>
      </c>
      <c r="AT154" s="224" t="s">
        <v>124</v>
      </c>
      <c r="AU154" s="224" t="s">
        <v>86</v>
      </c>
      <c r="AY154" s="14" t="s">
        <v>121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21</v>
      </c>
      <c r="BK154" s="225">
        <f>ROUND(I154*H154,2)</f>
        <v>0</v>
      </c>
      <c r="BL154" s="14" t="s">
        <v>143</v>
      </c>
      <c r="BM154" s="224" t="s">
        <v>218</v>
      </c>
    </row>
    <row r="155" s="2" customFormat="1" ht="33" customHeight="1">
      <c r="A155" s="35"/>
      <c r="B155" s="36"/>
      <c r="C155" s="212" t="s">
        <v>219</v>
      </c>
      <c r="D155" s="212" t="s">
        <v>124</v>
      </c>
      <c r="E155" s="213" t="s">
        <v>220</v>
      </c>
      <c r="F155" s="214" t="s">
        <v>221</v>
      </c>
      <c r="G155" s="215" t="s">
        <v>141</v>
      </c>
      <c r="H155" s="216">
        <v>71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42</v>
      </c>
      <c r="O155" s="88"/>
      <c r="P155" s="222">
        <f>O155*H155</f>
        <v>0</v>
      </c>
      <c r="Q155" s="222">
        <v>0.00011400000000000001</v>
      </c>
      <c r="R155" s="222">
        <f>Q155*H155</f>
        <v>0.0080940000000000005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143</v>
      </c>
      <c r="AT155" s="224" t="s">
        <v>124</v>
      </c>
      <c r="AU155" s="224" t="s">
        <v>86</v>
      </c>
      <c r="AY155" s="14" t="s">
        <v>121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21</v>
      </c>
      <c r="BK155" s="225">
        <f>ROUND(I155*H155,2)</f>
        <v>0</v>
      </c>
      <c r="BL155" s="14" t="s">
        <v>143</v>
      </c>
      <c r="BM155" s="224" t="s">
        <v>222</v>
      </c>
    </row>
    <row r="156" s="2" customFormat="1" ht="33" customHeight="1">
      <c r="A156" s="35"/>
      <c r="B156" s="36"/>
      <c r="C156" s="212" t="s">
        <v>223</v>
      </c>
      <c r="D156" s="212" t="s">
        <v>124</v>
      </c>
      <c r="E156" s="213" t="s">
        <v>224</v>
      </c>
      <c r="F156" s="214" t="s">
        <v>225</v>
      </c>
      <c r="G156" s="215" t="s">
        <v>141</v>
      </c>
      <c r="H156" s="216">
        <v>49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42</v>
      </c>
      <c r="O156" s="88"/>
      <c r="P156" s="222">
        <f>O156*H156</f>
        <v>0</v>
      </c>
      <c r="Q156" s="222">
        <v>0.00022800000000000001</v>
      </c>
      <c r="R156" s="222">
        <f>Q156*H156</f>
        <v>0.011172000000000001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143</v>
      </c>
      <c r="AT156" s="224" t="s">
        <v>124</v>
      </c>
      <c r="AU156" s="224" t="s">
        <v>86</v>
      </c>
      <c r="AY156" s="14" t="s">
        <v>121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21</v>
      </c>
      <c r="BK156" s="225">
        <f>ROUND(I156*H156,2)</f>
        <v>0</v>
      </c>
      <c r="BL156" s="14" t="s">
        <v>143</v>
      </c>
      <c r="BM156" s="224" t="s">
        <v>226</v>
      </c>
    </row>
    <row r="157" s="2" customFormat="1" ht="33" customHeight="1">
      <c r="A157" s="35"/>
      <c r="B157" s="36"/>
      <c r="C157" s="212" t="s">
        <v>227</v>
      </c>
      <c r="D157" s="212" t="s">
        <v>124</v>
      </c>
      <c r="E157" s="213" t="s">
        <v>228</v>
      </c>
      <c r="F157" s="214" t="s">
        <v>229</v>
      </c>
      <c r="G157" s="215" t="s">
        <v>141</v>
      </c>
      <c r="H157" s="216">
        <v>231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42</v>
      </c>
      <c r="O157" s="88"/>
      <c r="P157" s="222">
        <f>O157*H157</f>
        <v>0</v>
      </c>
      <c r="Q157" s="222">
        <v>0.00019233</v>
      </c>
      <c r="R157" s="222">
        <f>Q157*H157</f>
        <v>0.044428229999999999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143</v>
      </c>
      <c r="AT157" s="224" t="s">
        <v>124</v>
      </c>
      <c r="AU157" s="224" t="s">
        <v>86</v>
      </c>
      <c r="AY157" s="14" t="s">
        <v>121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21</v>
      </c>
      <c r="BK157" s="225">
        <f>ROUND(I157*H157,2)</f>
        <v>0</v>
      </c>
      <c r="BL157" s="14" t="s">
        <v>143</v>
      </c>
      <c r="BM157" s="224" t="s">
        <v>230</v>
      </c>
    </row>
    <row r="158" s="2" customFormat="1" ht="33" customHeight="1">
      <c r="A158" s="35"/>
      <c r="B158" s="36"/>
      <c r="C158" s="212" t="s">
        <v>231</v>
      </c>
      <c r="D158" s="212" t="s">
        <v>124</v>
      </c>
      <c r="E158" s="213" t="s">
        <v>232</v>
      </c>
      <c r="F158" s="214" t="s">
        <v>233</v>
      </c>
      <c r="G158" s="215" t="s">
        <v>141</v>
      </c>
      <c r="H158" s="216">
        <v>93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42</v>
      </c>
      <c r="O158" s="88"/>
      <c r="P158" s="222">
        <f>O158*H158</f>
        <v>0</v>
      </c>
      <c r="Q158" s="222">
        <v>0.00026694000000000002</v>
      </c>
      <c r="R158" s="222">
        <f>Q158*H158</f>
        <v>0.024825420000000001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143</v>
      </c>
      <c r="AT158" s="224" t="s">
        <v>124</v>
      </c>
      <c r="AU158" s="224" t="s">
        <v>86</v>
      </c>
      <c r="AY158" s="14" t="s">
        <v>121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21</v>
      </c>
      <c r="BK158" s="225">
        <f>ROUND(I158*H158,2)</f>
        <v>0</v>
      </c>
      <c r="BL158" s="14" t="s">
        <v>143</v>
      </c>
      <c r="BM158" s="224" t="s">
        <v>234</v>
      </c>
    </row>
    <row r="159" s="2" customFormat="1" ht="24.15" customHeight="1">
      <c r="A159" s="35"/>
      <c r="B159" s="36"/>
      <c r="C159" s="212" t="s">
        <v>235</v>
      </c>
      <c r="D159" s="212" t="s">
        <v>124</v>
      </c>
      <c r="E159" s="213" t="s">
        <v>236</v>
      </c>
      <c r="F159" s="214" t="s">
        <v>237</v>
      </c>
      <c r="G159" s="215" t="s">
        <v>238</v>
      </c>
      <c r="H159" s="237"/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42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143</v>
      </c>
      <c r="AT159" s="224" t="s">
        <v>124</v>
      </c>
      <c r="AU159" s="224" t="s">
        <v>86</v>
      </c>
      <c r="AY159" s="14" t="s">
        <v>121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21</v>
      </c>
      <c r="BK159" s="225">
        <f>ROUND(I159*H159,2)</f>
        <v>0</v>
      </c>
      <c r="BL159" s="14" t="s">
        <v>143</v>
      </c>
      <c r="BM159" s="224" t="s">
        <v>239</v>
      </c>
    </row>
    <row r="160" s="12" customFormat="1" ht="22.8" customHeight="1">
      <c r="A160" s="12"/>
      <c r="B160" s="196"/>
      <c r="C160" s="197"/>
      <c r="D160" s="198" t="s">
        <v>76</v>
      </c>
      <c r="E160" s="210" t="s">
        <v>240</v>
      </c>
      <c r="F160" s="210" t="s">
        <v>241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SUM(P161:P192)</f>
        <v>0</v>
      </c>
      <c r="Q160" s="204"/>
      <c r="R160" s="205">
        <f>SUM(R161:R192)</f>
        <v>1.9348607899999999</v>
      </c>
      <c r="S160" s="204"/>
      <c r="T160" s="206">
        <f>SUM(T161:T192)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7" t="s">
        <v>86</v>
      </c>
      <c r="AT160" s="208" t="s">
        <v>76</v>
      </c>
      <c r="AU160" s="208" t="s">
        <v>21</v>
      </c>
      <c r="AY160" s="207" t="s">
        <v>121</v>
      </c>
      <c r="BK160" s="209">
        <f>SUM(BK161:BK192)</f>
        <v>0</v>
      </c>
    </row>
    <row r="161" s="2" customFormat="1" ht="21.75" customHeight="1">
      <c r="A161" s="35"/>
      <c r="B161" s="36"/>
      <c r="C161" s="212" t="s">
        <v>242</v>
      </c>
      <c r="D161" s="212" t="s">
        <v>124</v>
      </c>
      <c r="E161" s="213" t="s">
        <v>243</v>
      </c>
      <c r="F161" s="214" t="s">
        <v>244</v>
      </c>
      <c r="G161" s="215" t="s">
        <v>141</v>
      </c>
      <c r="H161" s="216">
        <v>30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42</v>
      </c>
      <c r="O161" s="88"/>
      <c r="P161" s="222">
        <f>O161*H161</f>
        <v>0</v>
      </c>
      <c r="Q161" s="222">
        <v>0.0014215499999999999</v>
      </c>
      <c r="R161" s="222">
        <f>Q161*H161</f>
        <v>0.042646499999999997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143</v>
      </c>
      <c r="AT161" s="224" t="s">
        <v>124</v>
      </c>
      <c r="AU161" s="224" t="s">
        <v>86</v>
      </c>
      <c r="AY161" s="14" t="s">
        <v>121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21</v>
      </c>
      <c r="BK161" s="225">
        <f>ROUND(I161*H161,2)</f>
        <v>0</v>
      </c>
      <c r="BL161" s="14" t="s">
        <v>143</v>
      </c>
      <c r="BM161" s="224" t="s">
        <v>245</v>
      </c>
    </row>
    <row r="162" s="2" customFormat="1" ht="21.75" customHeight="1">
      <c r="A162" s="35"/>
      <c r="B162" s="36"/>
      <c r="C162" s="212" t="s">
        <v>246</v>
      </c>
      <c r="D162" s="212" t="s">
        <v>124</v>
      </c>
      <c r="E162" s="213" t="s">
        <v>247</v>
      </c>
      <c r="F162" s="214" t="s">
        <v>248</v>
      </c>
      <c r="G162" s="215" t="s">
        <v>141</v>
      </c>
      <c r="H162" s="216">
        <v>160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42</v>
      </c>
      <c r="O162" s="88"/>
      <c r="P162" s="222">
        <f>O162*H162</f>
        <v>0</v>
      </c>
      <c r="Q162" s="222">
        <v>0.007443</v>
      </c>
      <c r="R162" s="222">
        <f>Q162*H162</f>
        <v>1.1908799999999999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143</v>
      </c>
      <c r="AT162" s="224" t="s">
        <v>124</v>
      </c>
      <c r="AU162" s="224" t="s">
        <v>86</v>
      </c>
      <c r="AY162" s="14" t="s">
        <v>121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21</v>
      </c>
      <c r="BK162" s="225">
        <f>ROUND(I162*H162,2)</f>
        <v>0</v>
      </c>
      <c r="BL162" s="14" t="s">
        <v>143</v>
      </c>
      <c r="BM162" s="224" t="s">
        <v>249</v>
      </c>
    </row>
    <row r="163" s="2" customFormat="1" ht="21.75" customHeight="1">
      <c r="A163" s="35"/>
      <c r="B163" s="36"/>
      <c r="C163" s="212" t="s">
        <v>250</v>
      </c>
      <c r="D163" s="212" t="s">
        <v>124</v>
      </c>
      <c r="E163" s="213" t="s">
        <v>251</v>
      </c>
      <c r="F163" s="214" t="s">
        <v>252</v>
      </c>
      <c r="G163" s="215" t="s">
        <v>141</v>
      </c>
      <c r="H163" s="216">
        <v>23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42</v>
      </c>
      <c r="O163" s="88"/>
      <c r="P163" s="222">
        <f>O163*H163</f>
        <v>0</v>
      </c>
      <c r="Q163" s="222">
        <v>0.01232225</v>
      </c>
      <c r="R163" s="222">
        <f>Q163*H163</f>
        <v>0.28341175000000002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143</v>
      </c>
      <c r="AT163" s="224" t="s">
        <v>124</v>
      </c>
      <c r="AU163" s="224" t="s">
        <v>86</v>
      </c>
      <c r="AY163" s="14" t="s">
        <v>121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21</v>
      </c>
      <c r="BK163" s="225">
        <f>ROUND(I163*H163,2)</f>
        <v>0</v>
      </c>
      <c r="BL163" s="14" t="s">
        <v>143</v>
      </c>
      <c r="BM163" s="224" t="s">
        <v>253</v>
      </c>
    </row>
    <row r="164" s="2" customFormat="1" ht="16.5" customHeight="1">
      <c r="A164" s="35"/>
      <c r="B164" s="36"/>
      <c r="C164" s="212" t="s">
        <v>142</v>
      </c>
      <c r="D164" s="212" t="s">
        <v>124</v>
      </c>
      <c r="E164" s="213" t="s">
        <v>254</v>
      </c>
      <c r="F164" s="214" t="s">
        <v>255</v>
      </c>
      <c r="G164" s="215" t="s">
        <v>141</v>
      </c>
      <c r="H164" s="216">
        <v>76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42</v>
      </c>
      <c r="O164" s="88"/>
      <c r="P164" s="222">
        <f>O164*H164</f>
        <v>0</v>
      </c>
      <c r="Q164" s="222">
        <v>0.0020098999999999998</v>
      </c>
      <c r="R164" s="222">
        <f>Q164*H164</f>
        <v>0.15275239999999998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143</v>
      </c>
      <c r="AT164" s="224" t="s">
        <v>124</v>
      </c>
      <c r="AU164" s="224" t="s">
        <v>86</v>
      </c>
      <c r="AY164" s="14" t="s">
        <v>121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21</v>
      </c>
      <c r="BK164" s="225">
        <f>ROUND(I164*H164,2)</f>
        <v>0</v>
      </c>
      <c r="BL164" s="14" t="s">
        <v>143</v>
      </c>
      <c r="BM164" s="224" t="s">
        <v>256</v>
      </c>
    </row>
    <row r="165" s="2" customFormat="1" ht="16.5" customHeight="1">
      <c r="A165" s="35"/>
      <c r="B165" s="36"/>
      <c r="C165" s="212" t="s">
        <v>257</v>
      </c>
      <c r="D165" s="212" t="s">
        <v>124</v>
      </c>
      <c r="E165" s="213" t="s">
        <v>258</v>
      </c>
      <c r="F165" s="214" t="s">
        <v>259</v>
      </c>
      <c r="G165" s="215" t="s">
        <v>141</v>
      </c>
      <c r="H165" s="216">
        <v>43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42</v>
      </c>
      <c r="O165" s="88"/>
      <c r="P165" s="222">
        <f>O165*H165</f>
        <v>0</v>
      </c>
      <c r="Q165" s="222">
        <v>0.001451</v>
      </c>
      <c r="R165" s="222">
        <f>Q165*H165</f>
        <v>0.062393000000000004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143</v>
      </c>
      <c r="AT165" s="224" t="s">
        <v>124</v>
      </c>
      <c r="AU165" s="224" t="s">
        <v>86</v>
      </c>
      <c r="AY165" s="14" t="s">
        <v>121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21</v>
      </c>
      <c r="BK165" s="225">
        <f>ROUND(I165*H165,2)</f>
        <v>0</v>
      </c>
      <c r="BL165" s="14" t="s">
        <v>143</v>
      </c>
      <c r="BM165" s="224" t="s">
        <v>260</v>
      </c>
    </row>
    <row r="166" s="2" customFormat="1" ht="16.5" customHeight="1">
      <c r="A166" s="35"/>
      <c r="B166" s="36"/>
      <c r="C166" s="212" t="s">
        <v>261</v>
      </c>
      <c r="D166" s="212" t="s">
        <v>124</v>
      </c>
      <c r="E166" s="213" t="s">
        <v>262</v>
      </c>
      <c r="F166" s="214" t="s">
        <v>263</v>
      </c>
      <c r="G166" s="215" t="s">
        <v>141</v>
      </c>
      <c r="H166" s="216">
        <v>13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42</v>
      </c>
      <c r="O166" s="88"/>
      <c r="P166" s="222">
        <f>O166*H166</f>
        <v>0</v>
      </c>
      <c r="Q166" s="222">
        <v>0.0018374999999999999</v>
      </c>
      <c r="R166" s="222">
        <f>Q166*H166</f>
        <v>0.023887499999999999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143</v>
      </c>
      <c r="AT166" s="224" t="s">
        <v>124</v>
      </c>
      <c r="AU166" s="224" t="s">
        <v>86</v>
      </c>
      <c r="AY166" s="14" t="s">
        <v>121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21</v>
      </c>
      <c r="BK166" s="225">
        <f>ROUND(I166*H166,2)</f>
        <v>0</v>
      </c>
      <c r="BL166" s="14" t="s">
        <v>143</v>
      </c>
      <c r="BM166" s="224" t="s">
        <v>264</v>
      </c>
    </row>
    <row r="167" s="2" customFormat="1" ht="16.5" customHeight="1">
      <c r="A167" s="35"/>
      <c r="B167" s="36"/>
      <c r="C167" s="212" t="s">
        <v>265</v>
      </c>
      <c r="D167" s="212" t="s">
        <v>124</v>
      </c>
      <c r="E167" s="213" t="s">
        <v>266</v>
      </c>
      <c r="F167" s="214" t="s">
        <v>267</v>
      </c>
      <c r="G167" s="215" t="s">
        <v>141</v>
      </c>
      <c r="H167" s="216">
        <v>26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42</v>
      </c>
      <c r="O167" s="88"/>
      <c r="P167" s="222">
        <f>O167*H167</f>
        <v>0</v>
      </c>
      <c r="Q167" s="222">
        <v>0.00047649999999999998</v>
      </c>
      <c r="R167" s="222">
        <f>Q167*H167</f>
        <v>0.012388999999999999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143</v>
      </c>
      <c r="AT167" s="224" t="s">
        <v>124</v>
      </c>
      <c r="AU167" s="224" t="s">
        <v>86</v>
      </c>
      <c r="AY167" s="14" t="s">
        <v>121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21</v>
      </c>
      <c r="BK167" s="225">
        <f>ROUND(I167*H167,2)</f>
        <v>0</v>
      </c>
      <c r="BL167" s="14" t="s">
        <v>143</v>
      </c>
      <c r="BM167" s="224" t="s">
        <v>268</v>
      </c>
    </row>
    <row r="168" s="2" customFormat="1" ht="16.5" customHeight="1">
      <c r="A168" s="35"/>
      <c r="B168" s="36"/>
      <c r="C168" s="212" t="s">
        <v>269</v>
      </c>
      <c r="D168" s="212" t="s">
        <v>124</v>
      </c>
      <c r="E168" s="213" t="s">
        <v>270</v>
      </c>
      <c r="F168" s="214" t="s">
        <v>271</v>
      </c>
      <c r="G168" s="215" t="s">
        <v>141</v>
      </c>
      <c r="H168" s="216">
        <v>2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42</v>
      </c>
      <c r="O168" s="88"/>
      <c r="P168" s="222">
        <f>O168*H168</f>
        <v>0</v>
      </c>
      <c r="Q168" s="222">
        <v>0.0007092</v>
      </c>
      <c r="R168" s="222">
        <f>Q168*H168</f>
        <v>0.0014184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143</v>
      </c>
      <c r="AT168" s="224" t="s">
        <v>124</v>
      </c>
      <c r="AU168" s="224" t="s">
        <v>86</v>
      </c>
      <c r="AY168" s="14" t="s">
        <v>121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21</v>
      </c>
      <c r="BK168" s="225">
        <f>ROUND(I168*H168,2)</f>
        <v>0</v>
      </c>
      <c r="BL168" s="14" t="s">
        <v>143</v>
      </c>
      <c r="BM168" s="224" t="s">
        <v>272</v>
      </c>
    </row>
    <row r="169" s="2" customFormat="1" ht="21.75" customHeight="1">
      <c r="A169" s="35"/>
      <c r="B169" s="36"/>
      <c r="C169" s="226" t="s">
        <v>273</v>
      </c>
      <c r="D169" s="226" t="s">
        <v>138</v>
      </c>
      <c r="E169" s="227" t="s">
        <v>274</v>
      </c>
      <c r="F169" s="228" t="s">
        <v>275</v>
      </c>
      <c r="G169" s="229" t="s">
        <v>141</v>
      </c>
      <c r="H169" s="230">
        <v>5</v>
      </c>
      <c r="I169" s="231"/>
      <c r="J169" s="232">
        <f>ROUND(I169*H169,2)</f>
        <v>0</v>
      </c>
      <c r="K169" s="233"/>
      <c r="L169" s="234"/>
      <c r="M169" s="235" t="s">
        <v>1</v>
      </c>
      <c r="N169" s="236" t="s">
        <v>42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142</v>
      </c>
      <c r="AT169" s="224" t="s">
        <v>138</v>
      </c>
      <c r="AU169" s="224" t="s">
        <v>86</v>
      </c>
      <c r="AY169" s="14" t="s">
        <v>121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21</v>
      </c>
      <c r="BK169" s="225">
        <f>ROUND(I169*H169,2)</f>
        <v>0</v>
      </c>
      <c r="BL169" s="14" t="s">
        <v>143</v>
      </c>
      <c r="BM169" s="224" t="s">
        <v>276</v>
      </c>
    </row>
    <row r="170" s="2" customFormat="1" ht="21.75" customHeight="1">
      <c r="A170" s="35"/>
      <c r="B170" s="36"/>
      <c r="C170" s="226" t="s">
        <v>277</v>
      </c>
      <c r="D170" s="226" t="s">
        <v>138</v>
      </c>
      <c r="E170" s="227" t="s">
        <v>278</v>
      </c>
      <c r="F170" s="228" t="s">
        <v>279</v>
      </c>
      <c r="G170" s="229" t="s">
        <v>141</v>
      </c>
      <c r="H170" s="230">
        <v>5</v>
      </c>
      <c r="I170" s="231"/>
      <c r="J170" s="232">
        <f>ROUND(I170*H170,2)</f>
        <v>0</v>
      </c>
      <c r="K170" s="233"/>
      <c r="L170" s="234"/>
      <c r="M170" s="235" t="s">
        <v>1</v>
      </c>
      <c r="N170" s="236" t="s">
        <v>42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142</v>
      </c>
      <c r="AT170" s="224" t="s">
        <v>138</v>
      </c>
      <c r="AU170" s="224" t="s">
        <v>86</v>
      </c>
      <c r="AY170" s="14" t="s">
        <v>121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21</v>
      </c>
      <c r="BK170" s="225">
        <f>ROUND(I170*H170,2)</f>
        <v>0</v>
      </c>
      <c r="BL170" s="14" t="s">
        <v>143</v>
      </c>
      <c r="BM170" s="224" t="s">
        <v>280</v>
      </c>
    </row>
    <row r="171" s="2" customFormat="1" ht="21.75" customHeight="1">
      <c r="A171" s="35"/>
      <c r="B171" s="36"/>
      <c r="C171" s="226" t="s">
        <v>281</v>
      </c>
      <c r="D171" s="226" t="s">
        <v>138</v>
      </c>
      <c r="E171" s="227" t="s">
        <v>282</v>
      </c>
      <c r="F171" s="228" t="s">
        <v>283</v>
      </c>
      <c r="G171" s="229" t="s">
        <v>141</v>
      </c>
      <c r="H171" s="230">
        <v>14</v>
      </c>
      <c r="I171" s="231"/>
      <c r="J171" s="232">
        <f>ROUND(I171*H171,2)</f>
        <v>0</v>
      </c>
      <c r="K171" s="233"/>
      <c r="L171" s="234"/>
      <c r="M171" s="235" t="s">
        <v>1</v>
      </c>
      <c r="N171" s="236" t="s">
        <v>42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142</v>
      </c>
      <c r="AT171" s="224" t="s">
        <v>138</v>
      </c>
      <c r="AU171" s="224" t="s">
        <v>86</v>
      </c>
      <c r="AY171" s="14" t="s">
        <v>121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21</v>
      </c>
      <c r="BK171" s="225">
        <f>ROUND(I171*H171,2)</f>
        <v>0</v>
      </c>
      <c r="BL171" s="14" t="s">
        <v>143</v>
      </c>
      <c r="BM171" s="224" t="s">
        <v>284</v>
      </c>
    </row>
    <row r="172" s="2" customFormat="1" ht="21.75" customHeight="1">
      <c r="A172" s="35"/>
      <c r="B172" s="36"/>
      <c r="C172" s="226" t="s">
        <v>285</v>
      </c>
      <c r="D172" s="226" t="s">
        <v>138</v>
      </c>
      <c r="E172" s="227" t="s">
        <v>286</v>
      </c>
      <c r="F172" s="228" t="s">
        <v>287</v>
      </c>
      <c r="G172" s="229" t="s">
        <v>141</v>
      </c>
      <c r="H172" s="230">
        <v>11</v>
      </c>
      <c r="I172" s="231"/>
      <c r="J172" s="232">
        <f>ROUND(I172*H172,2)</f>
        <v>0</v>
      </c>
      <c r="K172" s="233"/>
      <c r="L172" s="234"/>
      <c r="M172" s="235" t="s">
        <v>1</v>
      </c>
      <c r="N172" s="236" t="s">
        <v>42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142</v>
      </c>
      <c r="AT172" s="224" t="s">
        <v>138</v>
      </c>
      <c r="AU172" s="224" t="s">
        <v>86</v>
      </c>
      <c r="AY172" s="14" t="s">
        <v>121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21</v>
      </c>
      <c r="BK172" s="225">
        <f>ROUND(I172*H172,2)</f>
        <v>0</v>
      </c>
      <c r="BL172" s="14" t="s">
        <v>143</v>
      </c>
      <c r="BM172" s="224" t="s">
        <v>288</v>
      </c>
    </row>
    <row r="173" s="2" customFormat="1" ht="21.75" customHeight="1">
      <c r="A173" s="35"/>
      <c r="B173" s="36"/>
      <c r="C173" s="226" t="s">
        <v>289</v>
      </c>
      <c r="D173" s="226" t="s">
        <v>138</v>
      </c>
      <c r="E173" s="227" t="s">
        <v>290</v>
      </c>
      <c r="F173" s="228" t="s">
        <v>291</v>
      </c>
      <c r="G173" s="229" t="s">
        <v>141</v>
      </c>
      <c r="H173" s="230">
        <v>26</v>
      </c>
      <c r="I173" s="231"/>
      <c r="J173" s="232">
        <f>ROUND(I173*H173,2)</f>
        <v>0</v>
      </c>
      <c r="K173" s="233"/>
      <c r="L173" s="234"/>
      <c r="M173" s="235" t="s">
        <v>1</v>
      </c>
      <c r="N173" s="236" t="s">
        <v>42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142</v>
      </c>
      <c r="AT173" s="224" t="s">
        <v>138</v>
      </c>
      <c r="AU173" s="224" t="s">
        <v>86</v>
      </c>
      <c r="AY173" s="14" t="s">
        <v>121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21</v>
      </c>
      <c r="BK173" s="225">
        <f>ROUND(I173*H173,2)</f>
        <v>0</v>
      </c>
      <c r="BL173" s="14" t="s">
        <v>143</v>
      </c>
      <c r="BM173" s="224" t="s">
        <v>292</v>
      </c>
    </row>
    <row r="174" s="2" customFormat="1" ht="21.75" customHeight="1">
      <c r="A174" s="35"/>
      <c r="B174" s="36"/>
      <c r="C174" s="226" t="s">
        <v>293</v>
      </c>
      <c r="D174" s="226" t="s">
        <v>138</v>
      </c>
      <c r="E174" s="227" t="s">
        <v>294</v>
      </c>
      <c r="F174" s="228" t="s">
        <v>295</v>
      </c>
      <c r="G174" s="229" t="s">
        <v>141</v>
      </c>
      <c r="H174" s="230">
        <v>58</v>
      </c>
      <c r="I174" s="231"/>
      <c r="J174" s="232">
        <f>ROUND(I174*H174,2)</f>
        <v>0</v>
      </c>
      <c r="K174" s="233"/>
      <c r="L174" s="234"/>
      <c r="M174" s="235" t="s">
        <v>1</v>
      </c>
      <c r="N174" s="236" t="s">
        <v>42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142</v>
      </c>
      <c r="AT174" s="224" t="s">
        <v>138</v>
      </c>
      <c r="AU174" s="224" t="s">
        <v>86</v>
      </c>
      <c r="AY174" s="14" t="s">
        <v>121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21</v>
      </c>
      <c r="BK174" s="225">
        <f>ROUND(I174*H174,2)</f>
        <v>0</v>
      </c>
      <c r="BL174" s="14" t="s">
        <v>143</v>
      </c>
      <c r="BM174" s="224" t="s">
        <v>296</v>
      </c>
    </row>
    <row r="175" s="2" customFormat="1" ht="21.75" customHeight="1">
      <c r="A175" s="35"/>
      <c r="B175" s="36"/>
      <c r="C175" s="226" t="s">
        <v>297</v>
      </c>
      <c r="D175" s="226" t="s">
        <v>138</v>
      </c>
      <c r="E175" s="227" t="s">
        <v>298</v>
      </c>
      <c r="F175" s="228" t="s">
        <v>299</v>
      </c>
      <c r="G175" s="229" t="s">
        <v>141</v>
      </c>
      <c r="H175" s="230">
        <v>10</v>
      </c>
      <c r="I175" s="231"/>
      <c r="J175" s="232">
        <f>ROUND(I175*H175,2)</f>
        <v>0</v>
      </c>
      <c r="K175" s="233"/>
      <c r="L175" s="234"/>
      <c r="M175" s="235" t="s">
        <v>1</v>
      </c>
      <c r="N175" s="236" t="s">
        <v>42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142</v>
      </c>
      <c r="AT175" s="224" t="s">
        <v>138</v>
      </c>
      <c r="AU175" s="224" t="s">
        <v>86</v>
      </c>
      <c r="AY175" s="14" t="s">
        <v>121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21</v>
      </c>
      <c r="BK175" s="225">
        <f>ROUND(I175*H175,2)</f>
        <v>0</v>
      </c>
      <c r="BL175" s="14" t="s">
        <v>143</v>
      </c>
      <c r="BM175" s="224" t="s">
        <v>300</v>
      </c>
    </row>
    <row r="176" s="2" customFormat="1" ht="21.75" customHeight="1">
      <c r="A176" s="35"/>
      <c r="B176" s="36"/>
      <c r="C176" s="226" t="s">
        <v>301</v>
      </c>
      <c r="D176" s="226" t="s">
        <v>138</v>
      </c>
      <c r="E176" s="227" t="s">
        <v>302</v>
      </c>
      <c r="F176" s="228" t="s">
        <v>303</v>
      </c>
      <c r="G176" s="229" t="s">
        <v>141</v>
      </c>
      <c r="H176" s="230">
        <v>12</v>
      </c>
      <c r="I176" s="231"/>
      <c r="J176" s="232">
        <f>ROUND(I176*H176,2)</f>
        <v>0</v>
      </c>
      <c r="K176" s="233"/>
      <c r="L176" s="234"/>
      <c r="M176" s="235" t="s">
        <v>1</v>
      </c>
      <c r="N176" s="236" t="s">
        <v>42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142</v>
      </c>
      <c r="AT176" s="224" t="s">
        <v>138</v>
      </c>
      <c r="AU176" s="224" t="s">
        <v>86</v>
      </c>
      <c r="AY176" s="14" t="s">
        <v>121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21</v>
      </c>
      <c r="BK176" s="225">
        <f>ROUND(I176*H176,2)</f>
        <v>0</v>
      </c>
      <c r="BL176" s="14" t="s">
        <v>143</v>
      </c>
      <c r="BM176" s="224" t="s">
        <v>304</v>
      </c>
    </row>
    <row r="177" s="2" customFormat="1" ht="33" customHeight="1">
      <c r="A177" s="35"/>
      <c r="B177" s="36"/>
      <c r="C177" s="212" t="s">
        <v>305</v>
      </c>
      <c r="D177" s="212" t="s">
        <v>124</v>
      </c>
      <c r="E177" s="213" t="s">
        <v>232</v>
      </c>
      <c r="F177" s="214" t="s">
        <v>233</v>
      </c>
      <c r="G177" s="215" t="s">
        <v>141</v>
      </c>
      <c r="H177" s="216">
        <v>35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42</v>
      </c>
      <c r="O177" s="88"/>
      <c r="P177" s="222">
        <f>O177*H177</f>
        <v>0</v>
      </c>
      <c r="Q177" s="222">
        <v>0.00026694000000000002</v>
      </c>
      <c r="R177" s="222">
        <f>Q177*H177</f>
        <v>0.0093429000000000012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143</v>
      </c>
      <c r="AT177" s="224" t="s">
        <v>124</v>
      </c>
      <c r="AU177" s="224" t="s">
        <v>86</v>
      </c>
      <c r="AY177" s="14" t="s">
        <v>121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21</v>
      </c>
      <c r="BK177" s="225">
        <f>ROUND(I177*H177,2)</f>
        <v>0</v>
      </c>
      <c r="BL177" s="14" t="s">
        <v>143</v>
      </c>
      <c r="BM177" s="224" t="s">
        <v>306</v>
      </c>
    </row>
    <row r="178" s="2" customFormat="1" ht="33" customHeight="1">
      <c r="A178" s="35"/>
      <c r="B178" s="36"/>
      <c r="C178" s="212" t="s">
        <v>307</v>
      </c>
      <c r="D178" s="212" t="s">
        <v>124</v>
      </c>
      <c r="E178" s="213" t="s">
        <v>308</v>
      </c>
      <c r="F178" s="214" t="s">
        <v>309</v>
      </c>
      <c r="G178" s="215" t="s">
        <v>141</v>
      </c>
      <c r="H178" s="216">
        <v>106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42</v>
      </c>
      <c r="O178" s="88"/>
      <c r="P178" s="222">
        <f>O178*H178</f>
        <v>0</v>
      </c>
      <c r="Q178" s="222">
        <v>0.00040688999999999998</v>
      </c>
      <c r="R178" s="222">
        <f>Q178*H178</f>
        <v>0.043130339999999996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143</v>
      </c>
      <c r="AT178" s="224" t="s">
        <v>124</v>
      </c>
      <c r="AU178" s="224" t="s">
        <v>86</v>
      </c>
      <c r="AY178" s="14" t="s">
        <v>121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21</v>
      </c>
      <c r="BK178" s="225">
        <f>ROUND(I178*H178,2)</f>
        <v>0</v>
      </c>
      <c r="BL178" s="14" t="s">
        <v>143</v>
      </c>
      <c r="BM178" s="224" t="s">
        <v>310</v>
      </c>
    </row>
    <row r="179" s="2" customFormat="1" ht="16.5" customHeight="1">
      <c r="A179" s="35"/>
      <c r="B179" s="36"/>
      <c r="C179" s="212" t="s">
        <v>311</v>
      </c>
      <c r="D179" s="212" t="s">
        <v>124</v>
      </c>
      <c r="E179" s="213" t="s">
        <v>312</v>
      </c>
      <c r="F179" s="214" t="s">
        <v>313</v>
      </c>
      <c r="G179" s="215" t="s">
        <v>127</v>
      </c>
      <c r="H179" s="216">
        <v>16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42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143</v>
      </c>
      <c r="AT179" s="224" t="s">
        <v>124</v>
      </c>
      <c r="AU179" s="224" t="s">
        <v>86</v>
      </c>
      <c r="AY179" s="14" t="s">
        <v>121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21</v>
      </c>
      <c r="BK179" s="225">
        <f>ROUND(I179*H179,2)</f>
        <v>0</v>
      </c>
      <c r="BL179" s="14" t="s">
        <v>143</v>
      </c>
      <c r="BM179" s="224" t="s">
        <v>314</v>
      </c>
    </row>
    <row r="180" s="2" customFormat="1" ht="16.5" customHeight="1">
      <c r="A180" s="35"/>
      <c r="B180" s="36"/>
      <c r="C180" s="212" t="s">
        <v>315</v>
      </c>
      <c r="D180" s="212" t="s">
        <v>124</v>
      </c>
      <c r="E180" s="213" t="s">
        <v>316</v>
      </c>
      <c r="F180" s="214" t="s">
        <v>317</v>
      </c>
      <c r="G180" s="215" t="s">
        <v>127</v>
      </c>
      <c r="H180" s="216">
        <v>15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42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143</v>
      </c>
      <c r="AT180" s="224" t="s">
        <v>124</v>
      </c>
      <c r="AU180" s="224" t="s">
        <v>86</v>
      </c>
      <c r="AY180" s="14" t="s">
        <v>121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21</v>
      </c>
      <c r="BK180" s="225">
        <f>ROUND(I180*H180,2)</f>
        <v>0</v>
      </c>
      <c r="BL180" s="14" t="s">
        <v>143</v>
      </c>
      <c r="BM180" s="224" t="s">
        <v>318</v>
      </c>
    </row>
    <row r="181" s="2" customFormat="1" ht="21.75" customHeight="1">
      <c r="A181" s="35"/>
      <c r="B181" s="36"/>
      <c r="C181" s="212" t="s">
        <v>319</v>
      </c>
      <c r="D181" s="212" t="s">
        <v>124</v>
      </c>
      <c r="E181" s="213" t="s">
        <v>320</v>
      </c>
      <c r="F181" s="214" t="s">
        <v>321</v>
      </c>
      <c r="G181" s="215" t="s">
        <v>127</v>
      </c>
      <c r="H181" s="216">
        <v>13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42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143</v>
      </c>
      <c r="AT181" s="224" t="s">
        <v>124</v>
      </c>
      <c r="AU181" s="224" t="s">
        <v>86</v>
      </c>
      <c r="AY181" s="14" t="s">
        <v>121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21</v>
      </c>
      <c r="BK181" s="225">
        <f>ROUND(I181*H181,2)</f>
        <v>0</v>
      </c>
      <c r="BL181" s="14" t="s">
        <v>143</v>
      </c>
      <c r="BM181" s="224" t="s">
        <v>322</v>
      </c>
    </row>
    <row r="182" s="2" customFormat="1" ht="24.15" customHeight="1">
      <c r="A182" s="35"/>
      <c r="B182" s="36"/>
      <c r="C182" s="212" t="s">
        <v>323</v>
      </c>
      <c r="D182" s="212" t="s">
        <v>124</v>
      </c>
      <c r="E182" s="213" t="s">
        <v>324</v>
      </c>
      <c r="F182" s="214" t="s">
        <v>325</v>
      </c>
      <c r="G182" s="215" t="s">
        <v>127</v>
      </c>
      <c r="H182" s="216">
        <v>4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42</v>
      </c>
      <c r="O182" s="88"/>
      <c r="P182" s="222">
        <f>O182*H182</f>
        <v>0</v>
      </c>
      <c r="Q182" s="222">
        <v>0.0010100000000000001</v>
      </c>
      <c r="R182" s="222">
        <f>Q182*H182</f>
        <v>0.0040400000000000002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143</v>
      </c>
      <c r="AT182" s="224" t="s">
        <v>124</v>
      </c>
      <c r="AU182" s="224" t="s">
        <v>86</v>
      </c>
      <c r="AY182" s="14" t="s">
        <v>121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21</v>
      </c>
      <c r="BK182" s="225">
        <f>ROUND(I182*H182,2)</f>
        <v>0</v>
      </c>
      <c r="BL182" s="14" t="s">
        <v>143</v>
      </c>
      <c r="BM182" s="224" t="s">
        <v>326</v>
      </c>
    </row>
    <row r="183" s="2" customFormat="1" ht="24.15" customHeight="1">
      <c r="A183" s="35"/>
      <c r="B183" s="36"/>
      <c r="C183" s="212" t="s">
        <v>327</v>
      </c>
      <c r="D183" s="212" t="s">
        <v>124</v>
      </c>
      <c r="E183" s="213" t="s">
        <v>328</v>
      </c>
      <c r="F183" s="214" t="s">
        <v>329</v>
      </c>
      <c r="G183" s="215" t="s">
        <v>127</v>
      </c>
      <c r="H183" s="216">
        <v>1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42</v>
      </c>
      <c r="O183" s="88"/>
      <c r="P183" s="222">
        <f>O183*H183</f>
        <v>0</v>
      </c>
      <c r="Q183" s="222">
        <v>0.0049500000000000004</v>
      </c>
      <c r="R183" s="222">
        <f>Q183*H183</f>
        <v>0.0049500000000000004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143</v>
      </c>
      <c r="AT183" s="224" t="s">
        <v>124</v>
      </c>
      <c r="AU183" s="224" t="s">
        <v>86</v>
      </c>
      <c r="AY183" s="14" t="s">
        <v>121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21</v>
      </c>
      <c r="BK183" s="225">
        <f>ROUND(I183*H183,2)</f>
        <v>0</v>
      </c>
      <c r="BL183" s="14" t="s">
        <v>143</v>
      </c>
      <c r="BM183" s="224" t="s">
        <v>330</v>
      </c>
    </row>
    <row r="184" s="2" customFormat="1" ht="24.15" customHeight="1">
      <c r="A184" s="35"/>
      <c r="B184" s="36"/>
      <c r="C184" s="212" t="s">
        <v>331</v>
      </c>
      <c r="D184" s="212" t="s">
        <v>124</v>
      </c>
      <c r="E184" s="213" t="s">
        <v>332</v>
      </c>
      <c r="F184" s="214" t="s">
        <v>333</v>
      </c>
      <c r="G184" s="215" t="s">
        <v>127</v>
      </c>
      <c r="H184" s="216">
        <v>8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42</v>
      </c>
      <c r="O184" s="88"/>
      <c r="P184" s="222">
        <f>O184*H184</f>
        <v>0</v>
      </c>
      <c r="Q184" s="222">
        <v>0.0059500000000000004</v>
      </c>
      <c r="R184" s="222">
        <f>Q184*H184</f>
        <v>0.047600000000000003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143</v>
      </c>
      <c r="AT184" s="224" t="s">
        <v>124</v>
      </c>
      <c r="AU184" s="224" t="s">
        <v>86</v>
      </c>
      <c r="AY184" s="14" t="s">
        <v>121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21</v>
      </c>
      <c r="BK184" s="225">
        <f>ROUND(I184*H184,2)</f>
        <v>0</v>
      </c>
      <c r="BL184" s="14" t="s">
        <v>143</v>
      </c>
      <c r="BM184" s="224" t="s">
        <v>334</v>
      </c>
    </row>
    <row r="185" s="2" customFormat="1" ht="24.15" customHeight="1">
      <c r="A185" s="35"/>
      <c r="B185" s="36"/>
      <c r="C185" s="212" t="s">
        <v>335</v>
      </c>
      <c r="D185" s="212" t="s">
        <v>124</v>
      </c>
      <c r="E185" s="213" t="s">
        <v>336</v>
      </c>
      <c r="F185" s="214" t="s">
        <v>337</v>
      </c>
      <c r="G185" s="215" t="s">
        <v>127</v>
      </c>
      <c r="H185" s="216">
        <v>6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42</v>
      </c>
      <c r="O185" s="88"/>
      <c r="P185" s="222">
        <f>O185*H185</f>
        <v>0</v>
      </c>
      <c r="Q185" s="222">
        <v>0.0052414999999999996</v>
      </c>
      <c r="R185" s="222">
        <f>Q185*H185</f>
        <v>0.031448999999999998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143</v>
      </c>
      <c r="AT185" s="224" t="s">
        <v>124</v>
      </c>
      <c r="AU185" s="224" t="s">
        <v>86</v>
      </c>
      <c r="AY185" s="14" t="s">
        <v>121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21</v>
      </c>
      <c r="BK185" s="225">
        <f>ROUND(I185*H185,2)</f>
        <v>0</v>
      </c>
      <c r="BL185" s="14" t="s">
        <v>143</v>
      </c>
      <c r="BM185" s="224" t="s">
        <v>338</v>
      </c>
    </row>
    <row r="186" s="2" customFormat="1" ht="24.15" customHeight="1">
      <c r="A186" s="35"/>
      <c r="B186" s="36"/>
      <c r="C186" s="212" t="s">
        <v>339</v>
      </c>
      <c r="D186" s="212" t="s">
        <v>124</v>
      </c>
      <c r="E186" s="213" t="s">
        <v>340</v>
      </c>
      <c r="F186" s="214" t="s">
        <v>341</v>
      </c>
      <c r="G186" s="215" t="s">
        <v>127</v>
      </c>
      <c r="H186" s="216">
        <v>1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42</v>
      </c>
      <c r="O186" s="88"/>
      <c r="P186" s="222">
        <f>O186*H186</f>
        <v>0</v>
      </c>
      <c r="Q186" s="222">
        <v>0.00034000000000000002</v>
      </c>
      <c r="R186" s="222">
        <f>Q186*H186</f>
        <v>0.00034000000000000002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143</v>
      </c>
      <c r="AT186" s="224" t="s">
        <v>124</v>
      </c>
      <c r="AU186" s="224" t="s">
        <v>86</v>
      </c>
      <c r="AY186" s="14" t="s">
        <v>121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21</v>
      </c>
      <c r="BK186" s="225">
        <f>ROUND(I186*H186,2)</f>
        <v>0</v>
      </c>
      <c r="BL186" s="14" t="s">
        <v>143</v>
      </c>
      <c r="BM186" s="224" t="s">
        <v>342</v>
      </c>
    </row>
    <row r="187" s="2" customFormat="1" ht="24.15" customHeight="1">
      <c r="A187" s="35"/>
      <c r="B187" s="36"/>
      <c r="C187" s="212" t="s">
        <v>343</v>
      </c>
      <c r="D187" s="212" t="s">
        <v>124</v>
      </c>
      <c r="E187" s="213" t="s">
        <v>344</v>
      </c>
      <c r="F187" s="214" t="s">
        <v>345</v>
      </c>
      <c r="G187" s="215" t="s">
        <v>127</v>
      </c>
      <c r="H187" s="216">
        <v>7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42</v>
      </c>
      <c r="O187" s="88"/>
      <c r="P187" s="222">
        <f>O187*H187</f>
        <v>0</v>
      </c>
      <c r="Q187" s="222">
        <v>0.0021199999999999999</v>
      </c>
      <c r="R187" s="222">
        <f>Q187*H187</f>
        <v>0.014839999999999999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143</v>
      </c>
      <c r="AT187" s="224" t="s">
        <v>124</v>
      </c>
      <c r="AU187" s="224" t="s">
        <v>86</v>
      </c>
      <c r="AY187" s="14" t="s">
        <v>121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21</v>
      </c>
      <c r="BK187" s="225">
        <f>ROUND(I187*H187,2)</f>
        <v>0</v>
      </c>
      <c r="BL187" s="14" t="s">
        <v>143</v>
      </c>
      <c r="BM187" s="224" t="s">
        <v>346</v>
      </c>
    </row>
    <row r="188" s="2" customFormat="1" ht="21.75" customHeight="1">
      <c r="A188" s="35"/>
      <c r="B188" s="36"/>
      <c r="C188" s="226" t="s">
        <v>347</v>
      </c>
      <c r="D188" s="226" t="s">
        <v>138</v>
      </c>
      <c r="E188" s="227" t="s">
        <v>348</v>
      </c>
      <c r="F188" s="228" t="s">
        <v>349</v>
      </c>
      <c r="G188" s="229" t="s">
        <v>127</v>
      </c>
      <c r="H188" s="230">
        <v>7</v>
      </c>
      <c r="I188" s="231"/>
      <c r="J188" s="232">
        <f>ROUND(I188*H188,2)</f>
        <v>0</v>
      </c>
      <c r="K188" s="233"/>
      <c r="L188" s="234"/>
      <c r="M188" s="235" t="s">
        <v>1</v>
      </c>
      <c r="N188" s="236" t="s">
        <v>42</v>
      </c>
      <c r="O188" s="88"/>
      <c r="P188" s="222">
        <f>O188*H188</f>
        <v>0</v>
      </c>
      <c r="Q188" s="222">
        <v>0.0012600000000000001</v>
      </c>
      <c r="R188" s="222">
        <f>Q188*H188</f>
        <v>0.0088199999999999997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142</v>
      </c>
      <c r="AT188" s="224" t="s">
        <v>138</v>
      </c>
      <c r="AU188" s="224" t="s">
        <v>86</v>
      </c>
      <c r="AY188" s="14" t="s">
        <v>121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21</v>
      </c>
      <c r="BK188" s="225">
        <f>ROUND(I188*H188,2)</f>
        <v>0</v>
      </c>
      <c r="BL188" s="14" t="s">
        <v>143</v>
      </c>
      <c r="BM188" s="224" t="s">
        <v>350</v>
      </c>
    </row>
    <row r="189" s="2" customFormat="1" ht="16.5" customHeight="1">
      <c r="A189" s="35"/>
      <c r="B189" s="36"/>
      <c r="C189" s="212" t="s">
        <v>351</v>
      </c>
      <c r="D189" s="212" t="s">
        <v>124</v>
      </c>
      <c r="E189" s="213" t="s">
        <v>352</v>
      </c>
      <c r="F189" s="214" t="s">
        <v>353</v>
      </c>
      <c r="G189" s="215" t="s">
        <v>127</v>
      </c>
      <c r="H189" s="216">
        <v>2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42</v>
      </c>
      <c r="O189" s="88"/>
      <c r="P189" s="222">
        <f>O189*H189</f>
        <v>0</v>
      </c>
      <c r="Q189" s="222">
        <v>0.00028499999999999999</v>
      </c>
      <c r="R189" s="222">
        <f>Q189*H189</f>
        <v>0.00056999999999999998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143</v>
      </c>
      <c r="AT189" s="224" t="s">
        <v>124</v>
      </c>
      <c r="AU189" s="224" t="s">
        <v>86</v>
      </c>
      <c r="AY189" s="14" t="s">
        <v>121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21</v>
      </c>
      <c r="BK189" s="225">
        <f>ROUND(I189*H189,2)</f>
        <v>0</v>
      </c>
      <c r="BL189" s="14" t="s">
        <v>143</v>
      </c>
      <c r="BM189" s="224" t="s">
        <v>354</v>
      </c>
    </row>
    <row r="190" s="2" customFormat="1" ht="21.75" customHeight="1">
      <c r="A190" s="35"/>
      <c r="B190" s="36"/>
      <c r="C190" s="212" t="s">
        <v>355</v>
      </c>
      <c r="D190" s="212" t="s">
        <v>124</v>
      </c>
      <c r="E190" s="213" t="s">
        <v>356</v>
      </c>
      <c r="F190" s="214" t="s">
        <v>357</v>
      </c>
      <c r="G190" s="215" t="s">
        <v>141</v>
      </c>
      <c r="H190" s="216">
        <v>373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42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143</v>
      </c>
      <c r="AT190" s="224" t="s">
        <v>124</v>
      </c>
      <c r="AU190" s="224" t="s">
        <v>86</v>
      </c>
      <c r="AY190" s="14" t="s">
        <v>121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21</v>
      </c>
      <c r="BK190" s="225">
        <f>ROUND(I190*H190,2)</f>
        <v>0</v>
      </c>
      <c r="BL190" s="14" t="s">
        <v>143</v>
      </c>
      <c r="BM190" s="224" t="s">
        <v>358</v>
      </c>
    </row>
    <row r="191" s="2" customFormat="1" ht="24.15" customHeight="1">
      <c r="A191" s="35"/>
      <c r="B191" s="36"/>
      <c r="C191" s="212" t="s">
        <v>359</v>
      </c>
      <c r="D191" s="212" t="s">
        <v>124</v>
      </c>
      <c r="E191" s="213" t="s">
        <v>360</v>
      </c>
      <c r="F191" s="214" t="s">
        <v>361</v>
      </c>
      <c r="G191" s="215" t="s">
        <v>238</v>
      </c>
      <c r="H191" s="237"/>
      <c r="I191" s="217"/>
      <c r="J191" s="218">
        <f>ROUND(I191*H191,2)</f>
        <v>0</v>
      </c>
      <c r="K191" s="219"/>
      <c r="L191" s="41"/>
      <c r="M191" s="220" t="s">
        <v>1</v>
      </c>
      <c r="N191" s="221" t="s">
        <v>42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143</v>
      </c>
      <c r="AT191" s="224" t="s">
        <v>124</v>
      </c>
      <c r="AU191" s="224" t="s">
        <v>86</v>
      </c>
      <c r="AY191" s="14" t="s">
        <v>121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21</v>
      </c>
      <c r="BK191" s="225">
        <f>ROUND(I191*H191,2)</f>
        <v>0</v>
      </c>
      <c r="BL191" s="14" t="s">
        <v>143</v>
      </c>
      <c r="BM191" s="224" t="s">
        <v>362</v>
      </c>
    </row>
    <row r="192" s="2" customFormat="1" ht="16.5" customHeight="1">
      <c r="A192" s="35"/>
      <c r="B192" s="36"/>
      <c r="C192" s="212" t="s">
        <v>363</v>
      </c>
      <c r="D192" s="212" t="s">
        <v>124</v>
      </c>
      <c r="E192" s="213" t="s">
        <v>364</v>
      </c>
      <c r="F192" s="214" t="s">
        <v>365</v>
      </c>
      <c r="G192" s="215" t="s">
        <v>366</v>
      </c>
      <c r="H192" s="216">
        <v>1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42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143</v>
      </c>
      <c r="AT192" s="224" t="s">
        <v>124</v>
      </c>
      <c r="AU192" s="224" t="s">
        <v>86</v>
      </c>
      <c r="AY192" s="14" t="s">
        <v>121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21</v>
      </c>
      <c r="BK192" s="225">
        <f>ROUND(I192*H192,2)</f>
        <v>0</v>
      </c>
      <c r="BL192" s="14" t="s">
        <v>143</v>
      </c>
      <c r="BM192" s="224" t="s">
        <v>367</v>
      </c>
    </row>
    <row r="193" s="12" customFormat="1" ht="22.8" customHeight="1">
      <c r="A193" s="12"/>
      <c r="B193" s="196"/>
      <c r="C193" s="197"/>
      <c r="D193" s="198" t="s">
        <v>76</v>
      </c>
      <c r="E193" s="210" t="s">
        <v>368</v>
      </c>
      <c r="F193" s="210" t="s">
        <v>369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SUM(P194:P233)</f>
        <v>0</v>
      </c>
      <c r="Q193" s="204"/>
      <c r="R193" s="205">
        <f>SUM(R194:R233)</f>
        <v>1.8529446247999999</v>
      </c>
      <c r="S193" s="204"/>
      <c r="T193" s="206">
        <f>SUM(T194:T233)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86</v>
      </c>
      <c r="AT193" s="208" t="s">
        <v>76</v>
      </c>
      <c r="AU193" s="208" t="s">
        <v>21</v>
      </c>
      <c r="AY193" s="207" t="s">
        <v>121</v>
      </c>
      <c r="BK193" s="209">
        <f>SUM(BK194:BK233)</f>
        <v>0</v>
      </c>
    </row>
    <row r="194" s="2" customFormat="1" ht="24.15" customHeight="1">
      <c r="A194" s="35"/>
      <c r="B194" s="36"/>
      <c r="C194" s="212" t="s">
        <v>370</v>
      </c>
      <c r="D194" s="212" t="s">
        <v>124</v>
      </c>
      <c r="E194" s="213" t="s">
        <v>371</v>
      </c>
      <c r="F194" s="214" t="s">
        <v>372</v>
      </c>
      <c r="G194" s="215" t="s">
        <v>141</v>
      </c>
      <c r="H194" s="216">
        <v>3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42</v>
      </c>
      <c r="O194" s="88"/>
      <c r="P194" s="222">
        <f>O194*H194</f>
        <v>0</v>
      </c>
      <c r="Q194" s="222">
        <v>0.0015688</v>
      </c>
      <c r="R194" s="222">
        <f>Q194*H194</f>
        <v>0.0047063999999999995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143</v>
      </c>
      <c r="AT194" s="224" t="s">
        <v>124</v>
      </c>
      <c r="AU194" s="224" t="s">
        <v>86</v>
      </c>
      <c r="AY194" s="14" t="s">
        <v>121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21</v>
      </c>
      <c r="BK194" s="225">
        <f>ROUND(I194*H194,2)</f>
        <v>0</v>
      </c>
      <c r="BL194" s="14" t="s">
        <v>143</v>
      </c>
      <c r="BM194" s="224" t="s">
        <v>373</v>
      </c>
    </row>
    <row r="195" s="2" customFormat="1" ht="24.15" customHeight="1">
      <c r="A195" s="35"/>
      <c r="B195" s="36"/>
      <c r="C195" s="212" t="s">
        <v>374</v>
      </c>
      <c r="D195" s="212" t="s">
        <v>124</v>
      </c>
      <c r="E195" s="213" t="s">
        <v>375</v>
      </c>
      <c r="F195" s="214" t="s">
        <v>376</v>
      </c>
      <c r="G195" s="215" t="s">
        <v>141</v>
      </c>
      <c r="H195" s="216">
        <v>33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42</v>
      </c>
      <c r="O195" s="88"/>
      <c r="P195" s="222">
        <f>O195*H195</f>
        <v>0</v>
      </c>
      <c r="Q195" s="222">
        <v>0.0024497799999999999</v>
      </c>
      <c r="R195" s="222">
        <f>Q195*H195</f>
        <v>0.080842739999999996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143</v>
      </c>
      <c r="AT195" s="224" t="s">
        <v>124</v>
      </c>
      <c r="AU195" s="224" t="s">
        <v>86</v>
      </c>
      <c r="AY195" s="14" t="s">
        <v>121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21</v>
      </c>
      <c r="BK195" s="225">
        <f>ROUND(I195*H195,2)</f>
        <v>0</v>
      </c>
      <c r="BL195" s="14" t="s">
        <v>143</v>
      </c>
      <c r="BM195" s="224" t="s">
        <v>377</v>
      </c>
    </row>
    <row r="196" s="2" customFormat="1" ht="24.15" customHeight="1">
      <c r="A196" s="35"/>
      <c r="B196" s="36"/>
      <c r="C196" s="212" t="s">
        <v>378</v>
      </c>
      <c r="D196" s="212" t="s">
        <v>124</v>
      </c>
      <c r="E196" s="213" t="s">
        <v>379</v>
      </c>
      <c r="F196" s="214" t="s">
        <v>380</v>
      </c>
      <c r="G196" s="215" t="s">
        <v>141</v>
      </c>
      <c r="H196" s="216">
        <v>6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42</v>
      </c>
      <c r="O196" s="88"/>
      <c r="P196" s="222">
        <f>O196*H196</f>
        <v>0</v>
      </c>
      <c r="Q196" s="222">
        <v>0.0030910960000000002</v>
      </c>
      <c r="R196" s="222">
        <f>Q196*H196</f>
        <v>0.018546576000000002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143</v>
      </c>
      <c r="AT196" s="224" t="s">
        <v>124</v>
      </c>
      <c r="AU196" s="224" t="s">
        <v>86</v>
      </c>
      <c r="AY196" s="14" t="s">
        <v>121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21</v>
      </c>
      <c r="BK196" s="225">
        <f>ROUND(I196*H196,2)</f>
        <v>0</v>
      </c>
      <c r="BL196" s="14" t="s">
        <v>143</v>
      </c>
      <c r="BM196" s="224" t="s">
        <v>381</v>
      </c>
    </row>
    <row r="197" s="2" customFormat="1" ht="24.15" customHeight="1">
      <c r="A197" s="35"/>
      <c r="B197" s="36"/>
      <c r="C197" s="212" t="s">
        <v>382</v>
      </c>
      <c r="D197" s="212" t="s">
        <v>124</v>
      </c>
      <c r="E197" s="213" t="s">
        <v>383</v>
      </c>
      <c r="F197" s="214" t="s">
        <v>384</v>
      </c>
      <c r="G197" s="215" t="s">
        <v>141</v>
      </c>
      <c r="H197" s="216">
        <v>47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42</v>
      </c>
      <c r="O197" s="88"/>
      <c r="P197" s="222">
        <f>O197*H197</f>
        <v>0</v>
      </c>
      <c r="Q197" s="222">
        <v>0.0045059940000000001</v>
      </c>
      <c r="R197" s="222">
        <f>Q197*H197</f>
        <v>0.21178171800000001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143</v>
      </c>
      <c r="AT197" s="224" t="s">
        <v>124</v>
      </c>
      <c r="AU197" s="224" t="s">
        <v>86</v>
      </c>
      <c r="AY197" s="14" t="s">
        <v>121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21</v>
      </c>
      <c r="BK197" s="225">
        <f>ROUND(I197*H197,2)</f>
        <v>0</v>
      </c>
      <c r="BL197" s="14" t="s">
        <v>143</v>
      </c>
      <c r="BM197" s="224" t="s">
        <v>385</v>
      </c>
    </row>
    <row r="198" s="2" customFormat="1" ht="24.15" customHeight="1">
      <c r="A198" s="35"/>
      <c r="B198" s="36"/>
      <c r="C198" s="212" t="s">
        <v>386</v>
      </c>
      <c r="D198" s="212" t="s">
        <v>124</v>
      </c>
      <c r="E198" s="213" t="s">
        <v>387</v>
      </c>
      <c r="F198" s="214" t="s">
        <v>388</v>
      </c>
      <c r="G198" s="215" t="s">
        <v>141</v>
      </c>
      <c r="H198" s="216">
        <v>29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42</v>
      </c>
      <c r="O198" s="88"/>
      <c r="P198" s="222">
        <f>O198*H198</f>
        <v>0</v>
      </c>
      <c r="Q198" s="222">
        <v>0.005180306</v>
      </c>
      <c r="R198" s="222">
        <f>Q198*H198</f>
        <v>0.15022887400000001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143</v>
      </c>
      <c r="AT198" s="224" t="s">
        <v>124</v>
      </c>
      <c r="AU198" s="224" t="s">
        <v>86</v>
      </c>
      <c r="AY198" s="14" t="s">
        <v>121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21</v>
      </c>
      <c r="BK198" s="225">
        <f>ROUND(I198*H198,2)</f>
        <v>0</v>
      </c>
      <c r="BL198" s="14" t="s">
        <v>143</v>
      </c>
      <c r="BM198" s="224" t="s">
        <v>389</v>
      </c>
    </row>
    <row r="199" s="2" customFormat="1" ht="24.15" customHeight="1">
      <c r="A199" s="35"/>
      <c r="B199" s="36"/>
      <c r="C199" s="212" t="s">
        <v>390</v>
      </c>
      <c r="D199" s="212" t="s">
        <v>124</v>
      </c>
      <c r="E199" s="213" t="s">
        <v>391</v>
      </c>
      <c r="F199" s="214" t="s">
        <v>392</v>
      </c>
      <c r="G199" s="215" t="s">
        <v>141</v>
      </c>
      <c r="H199" s="216">
        <v>2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42</v>
      </c>
      <c r="O199" s="88"/>
      <c r="P199" s="222">
        <f>O199*H199</f>
        <v>0</v>
      </c>
      <c r="Q199" s="222">
        <v>0.0063964640000000001</v>
      </c>
      <c r="R199" s="222">
        <f>Q199*H199</f>
        <v>0.012792928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143</v>
      </c>
      <c r="AT199" s="224" t="s">
        <v>124</v>
      </c>
      <c r="AU199" s="224" t="s">
        <v>86</v>
      </c>
      <c r="AY199" s="14" t="s">
        <v>121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21</v>
      </c>
      <c r="BK199" s="225">
        <f>ROUND(I199*H199,2)</f>
        <v>0</v>
      </c>
      <c r="BL199" s="14" t="s">
        <v>143</v>
      </c>
      <c r="BM199" s="224" t="s">
        <v>393</v>
      </c>
    </row>
    <row r="200" s="2" customFormat="1" ht="24.15" customHeight="1">
      <c r="A200" s="35"/>
      <c r="B200" s="36"/>
      <c r="C200" s="212" t="s">
        <v>394</v>
      </c>
      <c r="D200" s="212" t="s">
        <v>124</v>
      </c>
      <c r="E200" s="213" t="s">
        <v>395</v>
      </c>
      <c r="F200" s="214" t="s">
        <v>396</v>
      </c>
      <c r="G200" s="215" t="s">
        <v>141</v>
      </c>
      <c r="H200" s="216">
        <v>183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42</v>
      </c>
      <c r="O200" s="88"/>
      <c r="P200" s="222">
        <f>O200*H200</f>
        <v>0</v>
      </c>
      <c r="Q200" s="222">
        <v>0.000976972</v>
      </c>
      <c r="R200" s="222">
        <f>Q200*H200</f>
        <v>0.17878587600000001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143</v>
      </c>
      <c r="AT200" s="224" t="s">
        <v>124</v>
      </c>
      <c r="AU200" s="224" t="s">
        <v>86</v>
      </c>
      <c r="AY200" s="14" t="s">
        <v>121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21</v>
      </c>
      <c r="BK200" s="225">
        <f>ROUND(I200*H200,2)</f>
        <v>0</v>
      </c>
      <c r="BL200" s="14" t="s">
        <v>143</v>
      </c>
      <c r="BM200" s="224" t="s">
        <v>397</v>
      </c>
    </row>
    <row r="201" s="2" customFormat="1" ht="24.15" customHeight="1">
      <c r="A201" s="35"/>
      <c r="B201" s="36"/>
      <c r="C201" s="212" t="s">
        <v>398</v>
      </c>
      <c r="D201" s="212" t="s">
        <v>124</v>
      </c>
      <c r="E201" s="213" t="s">
        <v>399</v>
      </c>
      <c r="F201" s="214" t="s">
        <v>400</v>
      </c>
      <c r="G201" s="215" t="s">
        <v>141</v>
      </c>
      <c r="H201" s="216">
        <v>40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42</v>
      </c>
      <c r="O201" s="88"/>
      <c r="P201" s="222">
        <f>O201*H201</f>
        <v>0</v>
      </c>
      <c r="Q201" s="222">
        <v>0.0012616000000000001</v>
      </c>
      <c r="R201" s="222">
        <f>Q201*H201</f>
        <v>0.050464000000000002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143</v>
      </c>
      <c r="AT201" s="224" t="s">
        <v>124</v>
      </c>
      <c r="AU201" s="224" t="s">
        <v>86</v>
      </c>
      <c r="AY201" s="14" t="s">
        <v>121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21</v>
      </c>
      <c r="BK201" s="225">
        <f>ROUND(I201*H201,2)</f>
        <v>0</v>
      </c>
      <c r="BL201" s="14" t="s">
        <v>143</v>
      </c>
      <c r="BM201" s="224" t="s">
        <v>401</v>
      </c>
    </row>
    <row r="202" s="2" customFormat="1" ht="24.15" customHeight="1">
      <c r="A202" s="35"/>
      <c r="B202" s="36"/>
      <c r="C202" s="212" t="s">
        <v>402</v>
      </c>
      <c r="D202" s="212" t="s">
        <v>124</v>
      </c>
      <c r="E202" s="213" t="s">
        <v>403</v>
      </c>
      <c r="F202" s="214" t="s">
        <v>404</v>
      </c>
      <c r="G202" s="215" t="s">
        <v>141</v>
      </c>
      <c r="H202" s="216">
        <v>26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42</v>
      </c>
      <c r="O202" s="88"/>
      <c r="P202" s="222">
        <f>O202*H202</f>
        <v>0</v>
      </c>
      <c r="Q202" s="222">
        <v>0.001525808</v>
      </c>
      <c r="R202" s="222">
        <f>Q202*H202</f>
        <v>0.039671008000000001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143</v>
      </c>
      <c r="AT202" s="224" t="s">
        <v>124</v>
      </c>
      <c r="AU202" s="224" t="s">
        <v>86</v>
      </c>
      <c r="AY202" s="14" t="s">
        <v>121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21</v>
      </c>
      <c r="BK202" s="225">
        <f>ROUND(I202*H202,2)</f>
        <v>0</v>
      </c>
      <c r="BL202" s="14" t="s">
        <v>143</v>
      </c>
      <c r="BM202" s="224" t="s">
        <v>405</v>
      </c>
    </row>
    <row r="203" s="2" customFormat="1" ht="24.15" customHeight="1">
      <c r="A203" s="35"/>
      <c r="B203" s="36"/>
      <c r="C203" s="212" t="s">
        <v>406</v>
      </c>
      <c r="D203" s="212" t="s">
        <v>124</v>
      </c>
      <c r="E203" s="213" t="s">
        <v>407</v>
      </c>
      <c r="F203" s="214" t="s">
        <v>408</v>
      </c>
      <c r="G203" s="215" t="s">
        <v>141</v>
      </c>
      <c r="H203" s="216">
        <v>21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42</v>
      </c>
      <c r="O203" s="88"/>
      <c r="P203" s="222">
        <f>O203*H203</f>
        <v>0</v>
      </c>
      <c r="Q203" s="222">
        <v>0.00072900000000000005</v>
      </c>
      <c r="R203" s="222">
        <f>Q203*H203</f>
        <v>0.015309000000000001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143</v>
      </c>
      <c r="AT203" s="224" t="s">
        <v>124</v>
      </c>
      <c r="AU203" s="224" t="s">
        <v>86</v>
      </c>
      <c r="AY203" s="14" t="s">
        <v>121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21</v>
      </c>
      <c r="BK203" s="225">
        <f>ROUND(I203*H203,2)</f>
        <v>0</v>
      </c>
      <c r="BL203" s="14" t="s">
        <v>143</v>
      </c>
      <c r="BM203" s="224" t="s">
        <v>409</v>
      </c>
    </row>
    <row r="204" s="2" customFormat="1" ht="24.15" customHeight="1">
      <c r="A204" s="35"/>
      <c r="B204" s="36"/>
      <c r="C204" s="212" t="s">
        <v>410</v>
      </c>
      <c r="D204" s="212" t="s">
        <v>124</v>
      </c>
      <c r="E204" s="213" t="s">
        <v>411</v>
      </c>
      <c r="F204" s="214" t="s">
        <v>412</v>
      </c>
      <c r="G204" s="215" t="s">
        <v>141</v>
      </c>
      <c r="H204" s="216">
        <v>57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42</v>
      </c>
      <c r="O204" s="88"/>
      <c r="P204" s="222">
        <f>O204*H204</f>
        <v>0</v>
      </c>
      <c r="Q204" s="222">
        <v>0.00098400000000000007</v>
      </c>
      <c r="R204" s="222">
        <f>Q204*H204</f>
        <v>0.056088000000000006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143</v>
      </c>
      <c r="AT204" s="224" t="s">
        <v>124</v>
      </c>
      <c r="AU204" s="224" t="s">
        <v>86</v>
      </c>
      <c r="AY204" s="14" t="s">
        <v>121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21</v>
      </c>
      <c r="BK204" s="225">
        <f>ROUND(I204*H204,2)</f>
        <v>0</v>
      </c>
      <c r="BL204" s="14" t="s">
        <v>143</v>
      </c>
      <c r="BM204" s="224" t="s">
        <v>413</v>
      </c>
    </row>
    <row r="205" s="2" customFormat="1" ht="24.15" customHeight="1">
      <c r="A205" s="35"/>
      <c r="B205" s="36"/>
      <c r="C205" s="212" t="s">
        <v>414</v>
      </c>
      <c r="D205" s="212" t="s">
        <v>124</v>
      </c>
      <c r="E205" s="213" t="s">
        <v>415</v>
      </c>
      <c r="F205" s="214" t="s">
        <v>416</v>
      </c>
      <c r="G205" s="215" t="s">
        <v>141</v>
      </c>
      <c r="H205" s="216">
        <v>11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42</v>
      </c>
      <c r="O205" s="88"/>
      <c r="P205" s="222">
        <f>O205*H205</f>
        <v>0</v>
      </c>
      <c r="Q205" s="222">
        <v>0.001297</v>
      </c>
      <c r="R205" s="222">
        <f>Q205*H205</f>
        <v>0.014267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143</v>
      </c>
      <c r="AT205" s="224" t="s">
        <v>124</v>
      </c>
      <c r="AU205" s="224" t="s">
        <v>86</v>
      </c>
      <c r="AY205" s="14" t="s">
        <v>121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21</v>
      </c>
      <c r="BK205" s="225">
        <f>ROUND(I205*H205,2)</f>
        <v>0</v>
      </c>
      <c r="BL205" s="14" t="s">
        <v>143</v>
      </c>
      <c r="BM205" s="224" t="s">
        <v>417</v>
      </c>
    </row>
    <row r="206" s="2" customFormat="1" ht="24.15" customHeight="1">
      <c r="A206" s="35"/>
      <c r="B206" s="36"/>
      <c r="C206" s="212" t="s">
        <v>418</v>
      </c>
      <c r="D206" s="212" t="s">
        <v>124</v>
      </c>
      <c r="E206" s="213" t="s">
        <v>419</v>
      </c>
      <c r="F206" s="214" t="s">
        <v>420</v>
      </c>
      <c r="G206" s="215" t="s">
        <v>141</v>
      </c>
      <c r="H206" s="216">
        <v>11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42</v>
      </c>
      <c r="O206" s="88"/>
      <c r="P206" s="222">
        <f>O206*H206</f>
        <v>0</v>
      </c>
      <c r="Q206" s="222">
        <v>0.00263094</v>
      </c>
      <c r="R206" s="222">
        <f>Q206*H206</f>
        <v>0.028940340000000002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143</v>
      </c>
      <c r="AT206" s="224" t="s">
        <v>124</v>
      </c>
      <c r="AU206" s="224" t="s">
        <v>86</v>
      </c>
      <c r="AY206" s="14" t="s">
        <v>121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21</v>
      </c>
      <c r="BK206" s="225">
        <f>ROUND(I206*H206,2)</f>
        <v>0</v>
      </c>
      <c r="BL206" s="14" t="s">
        <v>143</v>
      </c>
      <c r="BM206" s="224" t="s">
        <v>421</v>
      </c>
    </row>
    <row r="207" s="2" customFormat="1" ht="24.15" customHeight="1">
      <c r="A207" s="35"/>
      <c r="B207" s="36"/>
      <c r="C207" s="212" t="s">
        <v>422</v>
      </c>
      <c r="D207" s="212" t="s">
        <v>124</v>
      </c>
      <c r="E207" s="213" t="s">
        <v>423</v>
      </c>
      <c r="F207" s="214" t="s">
        <v>424</v>
      </c>
      <c r="G207" s="215" t="s">
        <v>141</v>
      </c>
      <c r="H207" s="216">
        <v>11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42</v>
      </c>
      <c r="O207" s="88"/>
      <c r="P207" s="222">
        <f>O207*H207</f>
        <v>0</v>
      </c>
      <c r="Q207" s="222">
        <v>0.0036384</v>
      </c>
      <c r="R207" s="222">
        <f>Q207*H207</f>
        <v>0.0400224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143</v>
      </c>
      <c r="AT207" s="224" t="s">
        <v>124</v>
      </c>
      <c r="AU207" s="224" t="s">
        <v>86</v>
      </c>
      <c r="AY207" s="14" t="s">
        <v>121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21</v>
      </c>
      <c r="BK207" s="225">
        <f>ROUND(I207*H207,2)</f>
        <v>0</v>
      </c>
      <c r="BL207" s="14" t="s">
        <v>143</v>
      </c>
      <c r="BM207" s="224" t="s">
        <v>425</v>
      </c>
    </row>
    <row r="208" s="2" customFormat="1" ht="24.15" customHeight="1">
      <c r="A208" s="35"/>
      <c r="B208" s="36"/>
      <c r="C208" s="212" t="s">
        <v>426</v>
      </c>
      <c r="D208" s="212" t="s">
        <v>124</v>
      </c>
      <c r="E208" s="213" t="s">
        <v>427</v>
      </c>
      <c r="F208" s="214" t="s">
        <v>428</v>
      </c>
      <c r="G208" s="215" t="s">
        <v>141</v>
      </c>
      <c r="H208" s="216">
        <v>130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42</v>
      </c>
      <c r="O208" s="88"/>
      <c r="P208" s="222">
        <f>O208*H208</f>
        <v>0</v>
      </c>
      <c r="Q208" s="222">
        <v>0.0060095399999999998</v>
      </c>
      <c r="R208" s="222">
        <f>Q208*H208</f>
        <v>0.78124019999999994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143</v>
      </c>
      <c r="AT208" s="224" t="s">
        <v>124</v>
      </c>
      <c r="AU208" s="224" t="s">
        <v>86</v>
      </c>
      <c r="AY208" s="14" t="s">
        <v>121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21</v>
      </c>
      <c r="BK208" s="225">
        <f>ROUND(I208*H208,2)</f>
        <v>0</v>
      </c>
      <c r="BL208" s="14" t="s">
        <v>143</v>
      </c>
      <c r="BM208" s="224" t="s">
        <v>429</v>
      </c>
    </row>
    <row r="209" s="2" customFormat="1" ht="16.5" customHeight="1">
      <c r="A209" s="35"/>
      <c r="B209" s="36"/>
      <c r="C209" s="212" t="s">
        <v>430</v>
      </c>
      <c r="D209" s="212" t="s">
        <v>124</v>
      </c>
      <c r="E209" s="213" t="s">
        <v>431</v>
      </c>
      <c r="F209" s="214" t="s">
        <v>432</v>
      </c>
      <c r="G209" s="215" t="s">
        <v>127</v>
      </c>
      <c r="H209" s="216">
        <v>84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42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143</v>
      </c>
      <c r="AT209" s="224" t="s">
        <v>124</v>
      </c>
      <c r="AU209" s="224" t="s">
        <v>86</v>
      </c>
      <c r="AY209" s="14" t="s">
        <v>121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21</v>
      </c>
      <c r="BK209" s="225">
        <f>ROUND(I209*H209,2)</f>
        <v>0</v>
      </c>
      <c r="BL209" s="14" t="s">
        <v>143</v>
      </c>
      <c r="BM209" s="224" t="s">
        <v>433</v>
      </c>
    </row>
    <row r="210" s="2" customFormat="1" ht="24.15" customHeight="1">
      <c r="A210" s="35"/>
      <c r="B210" s="36"/>
      <c r="C210" s="212" t="s">
        <v>434</v>
      </c>
      <c r="D210" s="212" t="s">
        <v>124</v>
      </c>
      <c r="E210" s="213" t="s">
        <v>435</v>
      </c>
      <c r="F210" s="214" t="s">
        <v>436</v>
      </c>
      <c r="G210" s="215" t="s">
        <v>127</v>
      </c>
      <c r="H210" s="216">
        <v>1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42</v>
      </c>
      <c r="O210" s="88"/>
      <c r="P210" s="222">
        <f>O210*H210</f>
        <v>0</v>
      </c>
      <c r="Q210" s="222">
        <v>0.00011957</v>
      </c>
      <c r="R210" s="222">
        <f>Q210*H210</f>
        <v>0.00011957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143</v>
      </c>
      <c r="AT210" s="224" t="s">
        <v>124</v>
      </c>
      <c r="AU210" s="224" t="s">
        <v>86</v>
      </c>
      <c r="AY210" s="14" t="s">
        <v>121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21</v>
      </c>
      <c r="BK210" s="225">
        <f>ROUND(I210*H210,2)</f>
        <v>0</v>
      </c>
      <c r="BL210" s="14" t="s">
        <v>143</v>
      </c>
      <c r="BM210" s="224" t="s">
        <v>437</v>
      </c>
    </row>
    <row r="211" s="2" customFormat="1" ht="24.15" customHeight="1">
      <c r="A211" s="35"/>
      <c r="B211" s="36"/>
      <c r="C211" s="212" t="s">
        <v>438</v>
      </c>
      <c r="D211" s="212" t="s">
        <v>124</v>
      </c>
      <c r="E211" s="213" t="s">
        <v>439</v>
      </c>
      <c r="F211" s="214" t="s">
        <v>440</v>
      </c>
      <c r="G211" s="215" t="s">
        <v>127</v>
      </c>
      <c r="H211" s="216">
        <v>3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42</v>
      </c>
      <c r="O211" s="88"/>
      <c r="P211" s="222">
        <f>O211*H211</f>
        <v>0</v>
      </c>
      <c r="Q211" s="222">
        <v>0.00016956999999999999</v>
      </c>
      <c r="R211" s="222">
        <f>Q211*H211</f>
        <v>0.00050871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143</v>
      </c>
      <c r="AT211" s="224" t="s">
        <v>124</v>
      </c>
      <c r="AU211" s="224" t="s">
        <v>86</v>
      </c>
      <c r="AY211" s="14" t="s">
        <v>121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21</v>
      </c>
      <c r="BK211" s="225">
        <f>ROUND(I211*H211,2)</f>
        <v>0</v>
      </c>
      <c r="BL211" s="14" t="s">
        <v>143</v>
      </c>
      <c r="BM211" s="224" t="s">
        <v>441</v>
      </c>
    </row>
    <row r="212" s="2" customFormat="1" ht="24.15" customHeight="1">
      <c r="A212" s="35"/>
      <c r="B212" s="36"/>
      <c r="C212" s="212" t="s">
        <v>442</v>
      </c>
      <c r="D212" s="212" t="s">
        <v>124</v>
      </c>
      <c r="E212" s="213" t="s">
        <v>443</v>
      </c>
      <c r="F212" s="214" t="s">
        <v>444</v>
      </c>
      <c r="G212" s="215" t="s">
        <v>127</v>
      </c>
      <c r="H212" s="216">
        <v>4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42</v>
      </c>
      <c r="O212" s="88"/>
      <c r="P212" s="222">
        <f>O212*H212</f>
        <v>0</v>
      </c>
      <c r="Q212" s="222">
        <v>0.00051957000000000001</v>
      </c>
      <c r="R212" s="222">
        <f>Q212*H212</f>
        <v>0.0020782800000000001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143</v>
      </c>
      <c r="AT212" s="224" t="s">
        <v>124</v>
      </c>
      <c r="AU212" s="224" t="s">
        <v>86</v>
      </c>
      <c r="AY212" s="14" t="s">
        <v>121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21</v>
      </c>
      <c r="BK212" s="225">
        <f>ROUND(I212*H212,2)</f>
        <v>0</v>
      </c>
      <c r="BL212" s="14" t="s">
        <v>143</v>
      </c>
      <c r="BM212" s="224" t="s">
        <v>445</v>
      </c>
    </row>
    <row r="213" s="2" customFormat="1" ht="24.15" customHeight="1">
      <c r="A213" s="35"/>
      <c r="B213" s="36"/>
      <c r="C213" s="212" t="s">
        <v>446</v>
      </c>
      <c r="D213" s="212" t="s">
        <v>124</v>
      </c>
      <c r="E213" s="213" t="s">
        <v>447</v>
      </c>
      <c r="F213" s="214" t="s">
        <v>448</v>
      </c>
      <c r="G213" s="215" t="s">
        <v>127</v>
      </c>
      <c r="H213" s="216">
        <v>2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42</v>
      </c>
      <c r="O213" s="88"/>
      <c r="P213" s="222">
        <f>O213*H213</f>
        <v>0</v>
      </c>
      <c r="Q213" s="222">
        <v>0.00075956999999999999</v>
      </c>
      <c r="R213" s="222">
        <f>Q213*H213</f>
        <v>0.00151914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143</v>
      </c>
      <c r="AT213" s="224" t="s">
        <v>124</v>
      </c>
      <c r="AU213" s="224" t="s">
        <v>86</v>
      </c>
      <c r="AY213" s="14" t="s">
        <v>121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21</v>
      </c>
      <c r="BK213" s="225">
        <f>ROUND(I213*H213,2)</f>
        <v>0</v>
      </c>
      <c r="BL213" s="14" t="s">
        <v>143</v>
      </c>
      <c r="BM213" s="224" t="s">
        <v>449</v>
      </c>
    </row>
    <row r="214" s="2" customFormat="1" ht="16.5" customHeight="1">
      <c r="A214" s="35"/>
      <c r="B214" s="36"/>
      <c r="C214" s="212" t="s">
        <v>450</v>
      </c>
      <c r="D214" s="212" t="s">
        <v>124</v>
      </c>
      <c r="E214" s="213" t="s">
        <v>451</v>
      </c>
      <c r="F214" s="214" t="s">
        <v>452</v>
      </c>
      <c r="G214" s="215" t="s">
        <v>127</v>
      </c>
      <c r="H214" s="216">
        <v>1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42</v>
      </c>
      <c r="O214" s="88"/>
      <c r="P214" s="222">
        <f>O214*H214</f>
        <v>0</v>
      </c>
      <c r="Q214" s="222">
        <v>0.0011195700000000001</v>
      </c>
      <c r="R214" s="222">
        <f>Q214*H214</f>
        <v>0.0011195700000000001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143</v>
      </c>
      <c r="AT214" s="224" t="s">
        <v>124</v>
      </c>
      <c r="AU214" s="224" t="s">
        <v>86</v>
      </c>
      <c r="AY214" s="14" t="s">
        <v>121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21</v>
      </c>
      <c r="BK214" s="225">
        <f>ROUND(I214*H214,2)</f>
        <v>0</v>
      </c>
      <c r="BL214" s="14" t="s">
        <v>143</v>
      </c>
      <c r="BM214" s="224" t="s">
        <v>453</v>
      </c>
    </row>
    <row r="215" s="2" customFormat="1" ht="16.5" customHeight="1">
      <c r="A215" s="35"/>
      <c r="B215" s="36"/>
      <c r="C215" s="212" t="s">
        <v>454</v>
      </c>
      <c r="D215" s="212" t="s">
        <v>124</v>
      </c>
      <c r="E215" s="213" t="s">
        <v>455</v>
      </c>
      <c r="F215" s="214" t="s">
        <v>456</v>
      </c>
      <c r="G215" s="215" t="s">
        <v>127</v>
      </c>
      <c r="H215" s="216">
        <v>1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42</v>
      </c>
      <c r="O215" s="88"/>
      <c r="P215" s="222">
        <f>O215*H215</f>
        <v>0</v>
      </c>
      <c r="Q215" s="222">
        <v>0.0004062688</v>
      </c>
      <c r="R215" s="222">
        <f>Q215*H215</f>
        <v>0.0004062688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143</v>
      </c>
      <c r="AT215" s="224" t="s">
        <v>124</v>
      </c>
      <c r="AU215" s="224" t="s">
        <v>86</v>
      </c>
      <c r="AY215" s="14" t="s">
        <v>121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21</v>
      </c>
      <c r="BK215" s="225">
        <f>ROUND(I215*H215,2)</f>
        <v>0</v>
      </c>
      <c r="BL215" s="14" t="s">
        <v>143</v>
      </c>
      <c r="BM215" s="224" t="s">
        <v>457</v>
      </c>
    </row>
    <row r="216" s="2" customFormat="1" ht="21.75" customHeight="1">
      <c r="A216" s="35"/>
      <c r="B216" s="36"/>
      <c r="C216" s="212" t="s">
        <v>458</v>
      </c>
      <c r="D216" s="212" t="s">
        <v>124</v>
      </c>
      <c r="E216" s="213" t="s">
        <v>459</v>
      </c>
      <c r="F216" s="214" t="s">
        <v>460</v>
      </c>
      <c r="G216" s="215" t="s">
        <v>127</v>
      </c>
      <c r="H216" s="216">
        <v>12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42</v>
      </c>
      <c r="O216" s="88"/>
      <c r="P216" s="222">
        <f>O216*H216</f>
        <v>0</v>
      </c>
      <c r="Q216" s="222">
        <v>0.00020956999999999999</v>
      </c>
      <c r="R216" s="222">
        <f>Q216*H216</f>
        <v>0.00251484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143</v>
      </c>
      <c r="AT216" s="224" t="s">
        <v>124</v>
      </c>
      <c r="AU216" s="224" t="s">
        <v>86</v>
      </c>
      <c r="AY216" s="14" t="s">
        <v>121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21</v>
      </c>
      <c r="BK216" s="225">
        <f>ROUND(I216*H216,2)</f>
        <v>0</v>
      </c>
      <c r="BL216" s="14" t="s">
        <v>143</v>
      </c>
      <c r="BM216" s="224" t="s">
        <v>461</v>
      </c>
    </row>
    <row r="217" s="2" customFormat="1" ht="21.75" customHeight="1">
      <c r="A217" s="35"/>
      <c r="B217" s="36"/>
      <c r="C217" s="212" t="s">
        <v>462</v>
      </c>
      <c r="D217" s="212" t="s">
        <v>124</v>
      </c>
      <c r="E217" s="213" t="s">
        <v>463</v>
      </c>
      <c r="F217" s="214" t="s">
        <v>464</v>
      </c>
      <c r="G217" s="215" t="s">
        <v>127</v>
      </c>
      <c r="H217" s="216">
        <v>6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42</v>
      </c>
      <c r="O217" s="88"/>
      <c r="P217" s="222">
        <f>O217*H217</f>
        <v>0</v>
      </c>
      <c r="Q217" s="222">
        <v>0.00033956999999999998</v>
      </c>
      <c r="R217" s="222">
        <f>Q217*H217</f>
        <v>0.0020374199999999999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143</v>
      </c>
      <c r="AT217" s="224" t="s">
        <v>124</v>
      </c>
      <c r="AU217" s="224" t="s">
        <v>86</v>
      </c>
      <c r="AY217" s="14" t="s">
        <v>121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21</v>
      </c>
      <c r="BK217" s="225">
        <f>ROUND(I217*H217,2)</f>
        <v>0</v>
      </c>
      <c r="BL217" s="14" t="s">
        <v>143</v>
      </c>
      <c r="BM217" s="224" t="s">
        <v>465</v>
      </c>
    </row>
    <row r="218" s="2" customFormat="1" ht="21.75" customHeight="1">
      <c r="A218" s="35"/>
      <c r="B218" s="36"/>
      <c r="C218" s="212" t="s">
        <v>466</v>
      </c>
      <c r="D218" s="212" t="s">
        <v>124</v>
      </c>
      <c r="E218" s="213" t="s">
        <v>467</v>
      </c>
      <c r="F218" s="214" t="s">
        <v>468</v>
      </c>
      <c r="G218" s="215" t="s">
        <v>127</v>
      </c>
      <c r="H218" s="216">
        <v>6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42</v>
      </c>
      <c r="O218" s="88"/>
      <c r="P218" s="222">
        <f>O218*H218</f>
        <v>0</v>
      </c>
      <c r="Q218" s="222">
        <v>0.00049956999999999996</v>
      </c>
      <c r="R218" s="222">
        <f>Q218*H218</f>
        <v>0.0029974199999999998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143</v>
      </c>
      <c r="AT218" s="224" t="s">
        <v>124</v>
      </c>
      <c r="AU218" s="224" t="s">
        <v>86</v>
      </c>
      <c r="AY218" s="14" t="s">
        <v>121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21</v>
      </c>
      <c r="BK218" s="225">
        <f>ROUND(I218*H218,2)</f>
        <v>0</v>
      </c>
      <c r="BL218" s="14" t="s">
        <v>143</v>
      </c>
      <c r="BM218" s="224" t="s">
        <v>469</v>
      </c>
    </row>
    <row r="219" s="2" customFormat="1" ht="21.75" customHeight="1">
      <c r="A219" s="35"/>
      <c r="B219" s="36"/>
      <c r="C219" s="212" t="s">
        <v>470</v>
      </c>
      <c r="D219" s="212" t="s">
        <v>124</v>
      </c>
      <c r="E219" s="213" t="s">
        <v>471</v>
      </c>
      <c r="F219" s="214" t="s">
        <v>472</v>
      </c>
      <c r="G219" s="215" t="s">
        <v>127</v>
      </c>
      <c r="H219" s="216">
        <v>1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42</v>
      </c>
      <c r="O219" s="88"/>
      <c r="P219" s="222">
        <f>O219*H219</f>
        <v>0</v>
      </c>
      <c r="Q219" s="222">
        <v>0.0010695699999999999</v>
      </c>
      <c r="R219" s="222">
        <f>Q219*H219</f>
        <v>0.0010695699999999999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143</v>
      </c>
      <c r="AT219" s="224" t="s">
        <v>124</v>
      </c>
      <c r="AU219" s="224" t="s">
        <v>86</v>
      </c>
      <c r="AY219" s="14" t="s">
        <v>121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21</v>
      </c>
      <c r="BK219" s="225">
        <f>ROUND(I219*H219,2)</f>
        <v>0</v>
      </c>
      <c r="BL219" s="14" t="s">
        <v>143</v>
      </c>
      <c r="BM219" s="224" t="s">
        <v>473</v>
      </c>
    </row>
    <row r="220" s="2" customFormat="1" ht="21.75" customHeight="1">
      <c r="A220" s="35"/>
      <c r="B220" s="36"/>
      <c r="C220" s="212" t="s">
        <v>474</v>
      </c>
      <c r="D220" s="212" t="s">
        <v>124</v>
      </c>
      <c r="E220" s="213" t="s">
        <v>475</v>
      </c>
      <c r="F220" s="214" t="s">
        <v>476</v>
      </c>
      <c r="G220" s="215" t="s">
        <v>127</v>
      </c>
      <c r="H220" s="216">
        <v>4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42</v>
      </c>
      <c r="O220" s="88"/>
      <c r="P220" s="222">
        <f>O220*H220</f>
        <v>0</v>
      </c>
      <c r="Q220" s="222">
        <v>0.00167957</v>
      </c>
      <c r="R220" s="222">
        <f>Q220*H220</f>
        <v>0.0067182800000000001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143</v>
      </c>
      <c r="AT220" s="224" t="s">
        <v>124</v>
      </c>
      <c r="AU220" s="224" t="s">
        <v>86</v>
      </c>
      <c r="AY220" s="14" t="s">
        <v>121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21</v>
      </c>
      <c r="BK220" s="225">
        <f>ROUND(I220*H220,2)</f>
        <v>0</v>
      </c>
      <c r="BL220" s="14" t="s">
        <v>143</v>
      </c>
      <c r="BM220" s="224" t="s">
        <v>477</v>
      </c>
    </row>
    <row r="221" s="2" customFormat="1" ht="24.15" customHeight="1">
      <c r="A221" s="35"/>
      <c r="B221" s="36"/>
      <c r="C221" s="212" t="s">
        <v>478</v>
      </c>
      <c r="D221" s="212" t="s">
        <v>124</v>
      </c>
      <c r="E221" s="213" t="s">
        <v>479</v>
      </c>
      <c r="F221" s="214" t="s">
        <v>480</v>
      </c>
      <c r="G221" s="215" t="s">
        <v>127</v>
      </c>
      <c r="H221" s="216">
        <v>1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42</v>
      </c>
      <c r="O221" s="88"/>
      <c r="P221" s="222">
        <f>O221*H221</f>
        <v>0</v>
      </c>
      <c r="Q221" s="222">
        <v>0.00314957</v>
      </c>
      <c r="R221" s="222">
        <f>Q221*H221</f>
        <v>0.00314957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143</v>
      </c>
      <c r="AT221" s="224" t="s">
        <v>124</v>
      </c>
      <c r="AU221" s="224" t="s">
        <v>86</v>
      </c>
      <c r="AY221" s="14" t="s">
        <v>121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21</v>
      </c>
      <c r="BK221" s="225">
        <f>ROUND(I221*H221,2)</f>
        <v>0</v>
      </c>
      <c r="BL221" s="14" t="s">
        <v>143</v>
      </c>
      <c r="BM221" s="224" t="s">
        <v>481</v>
      </c>
    </row>
    <row r="222" s="2" customFormat="1" ht="21.75" customHeight="1">
      <c r="A222" s="35"/>
      <c r="B222" s="36"/>
      <c r="C222" s="226" t="s">
        <v>482</v>
      </c>
      <c r="D222" s="226" t="s">
        <v>138</v>
      </c>
      <c r="E222" s="227" t="s">
        <v>483</v>
      </c>
      <c r="F222" s="228" t="s">
        <v>484</v>
      </c>
      <c r="G222" s="229" t="s">
        <v>127</v>
      </c>
      <c r="H222" s="230">
        <v>1</v>
      </c>
      <c r="I222" s="231"/>
      <c r="J222" s="232">
        <f>ROUND(I222*H222,2)</f>
        <v>0</v>
      </c>
      <c r="K222" s="233"/>
      <c r="L222" s="234"/>
      <c r="M222" s="235" t="s">
        <v>1</v>
      </c>
      <c r="N222" s="236" t="s">
        <v>42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142</v>
      </c>
      <c r="AT222" s="224" t="s">
        <v>138</v>
      </c>
      <c r="AU222" s="224" t="s">
        <v>86</v>
      </c>
      <c r="AY222" s="14" t="s">
        <v>121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21</v>
      </c>
      <c r="BK222" s="225">
        <f>ROUND(I222*H222,2)</f>
        <v>0</v>
      </c>
      <c r="BL222" s="14" t="s">
        <v>143</v>
      </c>
      <c r="BM222" s="224" t="s">
        <v>485</v>
      </c>
    </row>
    <row r="223" s="2" customFormat="1" ht="21.75" customHeight="1">
      <c r="A223" s="35"/>
      <c r="B223" s="36"/>
      <c r="C223" s="226" t="s">
        <v>486</v>
      </c>
      <c r="D223" s="226" t="s">
        <v>138</v>
      </c>
      <c r="E223" s="227" t="s">
        <v>487</v>
      </c>
      <c r="F223" s="228" t="s">
        <v>488</v>
      </c>
      <c r="G223" s="229" t="s">
        <v>127</v>
      </c>
      <c r="H223" s="230">
        <v>1</v>
      </c>
      <c r="I223" s="231"/>
      <c r="J223" s="232">
        <f>ROUND(I223*H223,2)</f>
        <v>0</v>
      </c>
      <c r="K223" s="233"/>
      <c r="L223" s="234"/>
      <c r="M223" s="235" t="s">
        <v>1</v>
      </c>
      <c r="N223" s="236" t="s">
        <v>42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142</v>
      </c>
      <c r="AT223" s="224" t="s">
        <v>138</v>
      </c>
      <c r="AU223" s="224" t="s">
        <v>86</v>
      </c>
      <c r="AY223" s="14" t="s">
        <v>121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21</v>
      </c>
      <c r="BK223" s="225">
        <f>ROUND(I223*H223,2)</f>
        <v>0</v>
      </c>
      <c r="BL223" s="14" t="s">
        <v>143</v>
      </c>
      <c r="BM223" s="224" t="s">
        <v>489</v>
      </c>
    </row>
    <row r="224" s="2" customFormat="1" ht="24.15" customHeight="1">
      <c r="A224" s="35"/>
      <c r="B224" s="36"/>
      <c r="C224" s="226" t="s">
        <v>490</v>
      </c>
      <c r="D224" s="226" t="s">
        <v>138</v>
      </c>
      <c r="E224" s="227" t="s">
        <v>491</v>
      </c>
      <c r="F224" s="228" t="s">
        <v>492</v>
      </c>
      <c r="G224" s="229" t="s">
        <v>127</v>
      </c>
      <c r="H224" s="230">
        <v>5</v>
      </c>
      <c r="I224" s="231"/>
      <c r="J224" s="232">
        <f>ROUND(I224*H224,2)</f>
        <v>0</v>
      </c>
      <c r="K224" s="233"/>
      <c r="L224" s="234"/>
      <c r="M224" s="235" t="s">
        <v>1</v>
      </c>
      <c r="N224" s="236" t="s">
        <v>42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142</v>
      </c>
      <c r="AT224" s="224" t="s">
        <v>138</v>
      </c>
      <c r="AU224" s="224" t="s">
        <v>86</v>
      </c>
      <c r="AY224" s="14" t="s">
        <v>121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21</v>
      </c>
      <c r="BK224" s="225">
        <f>ROUND(I224*H224,2)</f>
        <v>0</v>
      </c>
      <c r="BL224" s="14" t="s">
        <v>143</v>
      </c>
      <c r="BM224" s="224" t="s">
        <v>493</v>
      </c>
    </row>
    <row r="225" s="2" customFormat="1" ht="21.75" customHeight="1">
      <c r="A225" s="35"/>
      <c r="B225" s="36"/>
      <c r="C225" s="212" t="s">
        <v>494</v>
      </c>
      <c r="D225" s="212" t="s">
        <v>124</v>
      </c>
      <c r="E225" s="213" t="s">
        <v>495</v>
      </c>
      <c r="F225" s="214" t="s">
        <v>496</v>
      </c>
      <c r="G225" s="215" t="s">
        <v>127</v>
      </c>
      <c r="H225" s="216">
        <v>7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42</v>
      </c>
      <c r="O225" s="88"/>
      <c r="P225" s="222">
        <f>O225*H225</f>
        <v>0</v>
      </c>
      <c r="Q225" s="222">
        <v>1.9570000000000001E-05</v>
      </c>
      <c r="R225" s="222">
        <f>Q225*H225</f>
        <v>0.00013699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143</v>
      </c>
      <c r="AT225" s="224" t="s">
        <v>124</v>
      </c>
      <c r="AU225" s="224" t="s">
        <v>86</v>
      </c>
      <c r="AY225" s="14" t="s">
        <v>121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21</v>
      </c>
      <c r="BK225" s="225">
        <f>ROUND(I225*H225,2)</f>
        <v>0</v>
      </c>
      <c r="BL225" s="14" t="s">
        <v>143</v>
      </c>
      <c r="BM225" s="224" t="s">
        <v>497</v>
      </c>
    </row>
    <row r="226" s="2" customFormat="1" ht="24.15" customHeight="1">
      <c r="A226" s="35"/>
      <c r="B226" s="36"/>
      <c r="C226" s="212" t="s">
        <v>498</v>
      </c>
      <c r="D226" s="212" t="s">
        <v>124</v>
      </c>
      <c r="E226" s="213" t="s">
        <v>499</v>
      </c>
      <c r="F226" s="214" t="s">
        <v>500</v>
      </c>
      <c r="G226" s="215" t="s">
        <v>127</v>
      </c>
      <c r="H226" s="216">
        <v>1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42</v>
      </c>
      <c r="O226" s="88"/>
      <c r="P226" s="222">
        <f>O226*H226</f>
        <v>0</v>
      </c>
      <c r="Q226" s="222">
        <v>0.00021956999999999999</v>
      </c>
      <c r="R226" s="222">
        <f>Q226*H226</f>
        <v>0.00021956999999999999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143</v>
      </c>
      <c r="AT226" s="224" t="s">
        <v>124</v>
      </c>
      <c r="AU226" s="224" t="s">
        <v>86</v>
      </c>
      <c r="AY226" s="14" t="s">
        <v>121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21</v>
      </c>
      <c r="BK226" s="225">
        <f>ROUND(I226*H226,2)</f>
        <v>0</v>
      </c>
      <c r="BL226" s="14" t="s">
        <v>143</v>
      </c>
      <c r="BM226" s="224" t="s">
        <v>501</v>
      </c>
    </row>
    <row r="227" s="2" customFormat="1" ht="24.15" customHeight="1">
      <c r="A227" s="35"/>
      <c r="B227" s="36"/>
      <c r="C227" s="212" t="s">
        <v>502</v>
      </c>
      <c r="D227" s="212" t="s">
        <v>124</v>
      </c>
      <c r="E227" s="213" t="s">
        <v>503</v>
      </c>
      <c r="F227" s="214" t="s">
        <v>504</v>
      </c>
      <c r="G227" s="215" t="s">
        <v>127</v>
      </c>
      <c r="H227" s="216">
        <v>1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42</v>
      </c>
      <c r="O227" s="88"/>
      <c r="P227" s="222">
        <f>O227*H227</f>
        <v>0</v>
      </c>
      <c r="Q227" s="222">
        <v>0.00191957</v>
      </c>
      <c r="R227" s="222">
        <f>Q227*H227</f>
        <v>0.00191957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143</v>
      </c>
      <c r="AT227" s="224" t="s">
        <v>124</v>
      </c>
      <c r="AU227" s="224" t="s">
        <v>86</v>
      </c>
      <c r="AY227" s="14" t="s">
        <v>121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21</v>
      </c>
      <c r="BK227" s="225">
        <f>ROUND(I227*H227,2)</f>
        <v>0</v>
      </c>
      <c r="BL227" s="14" t="s">
        <v>143</v>
      </c>
      <c r="BM227" s="224" t="s">
        <v>505</v>
      </c>
    </row>
    <row r="228" s="2" customFormat="1" ht="24.15" customHeight="1">
      <c r="A228" s="35"/>
      <c r="B228" s="36"/>
      <c r="C228" s="212" t="s">
        <v>506</v>
      </c>
      <c r="D228" s="212" t="s">
        <v>124</v>
      </c>
      <c r="E228" s="213" t="s">
        <v>507</v>
      </c>
      <c r="F228" s="214" t="s">
        <v>508</v>
      </c>
      <c r="G228" s="215" t="s">
        <v>127</v>
      </c>
      <c r="H228" s="216">
        <v>2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42</v>
      </c>
      <c r="O228" s="88"/>
      <c r="P228" s="222">
        <f>O228*H228</f>
        <v>0</v>
      </c>
      <c r="Q228" s="222">
        <v>0.0082871400000000001</v>
      </c>
      <c r="R228" s="222">
        <f>Q228*H228</f>
        <v>0.01657428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143</v>
      </c>
      <c r="AT228" s="224" t="s">
        <v>124</v>
      </c>
      <c r="AU228" s="224" t="s">
        <v>86</v>
      </c>
      <c r="AY228" s="14" t="s">
        <v>121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21</v>
      </c>
      <c r="BK228" s="225">
        <f>ROUND(I228*H228,2)</f>
        <v>0</v>
      </c>
      <c r="BL228" s="14" t="s">
        <v>143</v>
      </c>
      <c r="BM228" s="224" t="s">
        <v>509</v>
      </c>
    </row>
    <row r="229" s="2" customFormat="1" ht="24.15" customHeight="1">
      <c r="A229" s="35"/>
      <c r="B229" s="36"/>
      <c r="C229" s="212" t="s">
        <v>510</v>
      </c>
      <c r="D229" s="212" t="s">
        <v>124</v>
      </c>
      <c r="E229" s="213" t="s">
        <v>511</v>
      </c>
      <c r="F229" s="214" t="s">
        <v>512</v>
      </c>
      <c r="G229" s="215" t="s">
        <v>127</v>
      </c>
      <c r="H229" s="216">
        <v>1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42</v>
      </c>
      <c r="O229" s="88"/>
      <c r="P229" s="222">
        <f>O229*H229</f>
        <v>0</v>
      </c>
      <c r="Q229" s="222">
        <v>0.0014675700000000001</v>
      </c>
      <c r="R229" s="222">
        <f>Q229*H229</f>
        <v>0.0014675700000000001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143</v>
      </c>
      <c r="AT229" s="224" t="s">
        <v>124</v>
      </c>
      <c r="AU229" s="224" t="s">
        <v>86</v>
      </c>
      <c r="AY229" s="14" t="s">
        <v>121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21</v>
      </c>
      <c r="BK229" s="225">
        <f>ROUND(I229*H229,2)</f>
        <v>0</v>
      </c>
      <c r="BL229" s="14" t="s">
        <v>143</v>
      </c>
      <c r="BM229" s="224" t="s">
        <v>513</v>
      </c>
    </row>
    <row r="230" s="2" customFormat="1" ht="24.15" customHeight="1">
      <c r="A230" s="35"/>
      <c r="B230" s="36"/>
      <c r="C230" s="212" t="s">
        <v>514</v>
      </c>
      <c r="D230" s="212" t="s">
        <v>124</v>
      </c>
      <c r="E230" s="213" t="s">
        <v>515</v>
      </c>
      <c r="F230" s="214" t="s">
        <v>516</v>
      </c>
      <c r="G230" s="215" t="s">
        <v>141</v>
      </c>
      <c r="H230" s="216">
        <v>610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42</v>
      </c>
      <c r="O230" s="88"/>
      <c r="P230" s="222">
        <f>O230*H230</f>
        <v>0</v>
      </c>
      <c r="Q230" s="222">
        <v>0.00018972349999999999</v>
      </c>
      <c r="R230" s="222">
        <f>Q230*H230</f>
        <v>0.11573133499999999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143</v>
      </c>
      <c r="AT230" s="224" t="s">
        <v>124</v>
      </c>
      <c r="AU230" s="224" t="s">
        <v>86</v>
      </c>
      <c r="AY230" s="14" t="s">
        <v>121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21</v>
      </c>
      <c r="BK230" s="225">
        <f>ROUND(I230*H230,2)</f>
        <v>0</v>
      </c>
      <c r="BL230" s="14" t="s">
        <v>143</v>
      </c>
      <c r="BM230" s="224" t="s">
        <v>517</v>
      </c>
    </row>
    <row r="231" s="2" customFormat="1" ht="21.75" customHeight="1">
      <c r="A231" s="35"/>
      <c r="B231" s="36"/>
      <c r="C231" s="212" t="s">
        <v>518</v>
      </c>
      <c r="D231" s="212" t="s">
        <v>124</v>
      </c>
      <c r="E231" s="213" t="s">
        <v>519</v>
      </c>
      <c r="F231" s="214" t="s">
        <v>520</v>
      </c>
      <c r="G231" s="215" t="s">
        <v>141</v>
      </c>
      <c r="H231" s="216">
        <v>610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42</v>
      </c>
      <c r="O231" s="88"/>
      <c r="P231" s="222">
        <f>O231*H231</f>
        <v>0</v>
      </c>
      <c r="Q231" s="222">
        <v>1.0000000000000001E-05</v>
      </c>
      <c r="R231" s="222">
        <f>Q231*H231</f>
        <v>0.0061000000000000004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143</v>
      </c>
      <c r="AT231" s="224" t="s">
        <v>124</v>
      </c>
      <c r="AU231" s="224" t="s">
        <v>86</v>
      </c>
      <c r="AY231" s="14" t="s">
        <v>121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21</v>
      </c>
      <c r="BK231" s="225">
        <f>ROUND(I231*H231,2)</f>
        <v>0</v>
      </c>
      <c r="BL231" s="14" t="s">
        <v>143</v>
      </c>
      <c r="BM231" s="224" t="s">
        <v>521</v>
      </c>
    </row>
    <row r="232" s="2" customFormat="1" ht="24.15" customHeight="1">
      <c r="A232" s="35"/>
      <c r="B232" s="36"/>
      <c r="C232" s="212" t="s">
        <v>522</v>
      </c>
      <c r="D232" s="212" t="s">
        <v>124</v>
      </c>
      <c r="E232" s="213" t="s">
        <v>523</v>
      </c>
      <c r="F232" s="214" t="s">
        <v>524</v>
      </c>
      <c r="G232" s="215" t="s">
        <v>127</v>
      </c>
      <c r="H232" s="216">
        <v>3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42</v>
      </c>
      <c r="O232" s="88"/>
      <c r="P232" s="222">
        <f>O232*H232</f>
        <v>0</v>
      </c>
      <c r="Q232" s="222">
        <v>0.00095653700000000003</v>
      </c>
      <c r="R232" s="222">
        <f>Q232*H232</f>
        <v>0.0028696110000000002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143</v>
      </c>
      <c r="AT232" s="224" t="s">
        <v>124</v>
      </c>
      <c r="AU232" s="224" t="s">
        <v>86</v>
      </c>
      <c r="AY232" s="14" t="s">
        <v>121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21</v>
      </c>
      <c r="BK232" s="225">
        <f>ROUND(I232*H232,2)</f>
        <v>0</v>
      </c>
      <c r="BL232" s="14" t="s">
        <v>143</v>
      </c>
      <c r="BM232" s="224" t="s">
        <v>525</v>
      </c>
    </row>
    <row r="233" s="2" customFormat="1" ht="24.15" customHeight="1">
      <c r="A233" s="35"/>
      <c r="B233" s="36"/>
      <c r="C233" s="212" t="s">
        <v>27</v>
      </c>
      <c r="D233" s="212" t="s">
        <v>124</v>
      </c>
      <c r="E233" s="213" t="s">
        <v>526</v>
      </c>
      <c r="F233" s="214" t="s">
        <v>527</v>
      </c>
      <c r="G233" s="215" t="s">
        <v>238</v>
      </c>
      <c r="H233" s="237"/>
      <c r="I233" s="217"/>
      <c r="J233" s="218">
        <f>ROUND(I233*H233,2)</f>
        <v>0</v>
      </c>
      <c r="K233" s="219"/>
      <c r="L233" s="41"/>
      <c r="M233" s="220" t="s">
        <v>1</v>
      </c>
      <c r="N233" s="221" t="s">
        <v>42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143</v>
      </c>
      <c r="AT233" s="224" t="s">
        <v>124</v>
      </c>
      <c r="AU233" s="224" t="s">
        <v>86</v>
      </c>
      <c r="AY233" s="14" t="s">
        <v>121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21</v>
      </c>
      <c r="BK233" s="225">
        <f>ROUND(I233*H233,2)</f>
        <v>0</v>
      </c>
      <c r="BL233" s="14" t="s">
        <v>143</v>
      </c>
      <c r="BM233" s="224" t="s">
        <v>528</v>
      </c>
    </row>
    <row r="234" s="12" customFormat="1" ht="22.8" customHeight="1">
      <c r="A234" s="12"/>
      <c r="B234" s="196"/>
      <c r="C234" s="197"/>
      <c r="D234" s="198" t="s">
        <v>76</v>
      </c>
      <c r="E234" s="210" t="s">
        <v>529</v>
      </c>
      <c r="F234" s="210" t="s">
        <v>530</v>
      </c>
      <c r="G234" s="197"/>
      <c r="H234" s="197"/>
      <c r="I234" s="200"/>
      <c r="J234" s="211">
        <f>BK234</f>
        <v>0</v>
      </c>
      <c r="K234" s="197"/>
      <c r="L234" s="202"/>
      <c r="M234" s="203"/>
      <c r="N234" s="204"/>
      <c r="O234" s="204"/>
      <c r="P234" s="205">
        <f>SUM(P235:P236)</f>
        <v>0</v>
      </c>
      <c r="Q234" s="204"/>
      <c r="R234" s="205">
        <f>SUM(R235:R236)</f>
        <v>0.0049207645</v>
      </c>
      <c r="S234" s="204"/>
      <c r="T234" s="206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7" t="s">
        <v>86</v>
      </c>
      <c r="AT234" s="208" t="s">
        <v>76</v>
      </c>
      <c r="AU234" s="208" t="s">
        <v>21</v>
      </c>
      <c r="AY234" s="207" t="s">
        <v>121</v>
      </c>
      <c r="BK234" s="209">
        <f>SUM(BK235:BK236)</f>
        <v>0</v>
      </c>
    </row>
    <row r="235" s="2" customFormat="1" ht="21.75" customHeight="1">
      <c r="A235" s="35"/>
      <c r="B235" s="36"/>
      <c r="C235" s="212" t="s">
        <v>531</v>
      </c>
      <c r="D235" s="212" t="s">
        <v>124</v>
      </c>
      <c r="E235" s="213" t="s">
        <v>532</v>
      </c>
      <c r="F235" s="214" t="s">
        <v>533</v>
      </c>
      <c r="G235" s="215" t="s">
        <v>366</v>
      </c>
      <c r="H235" s="216">
        <v>1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42</v>
      </c>
      <c r="O235" s="88"/>
      <c r="P235" s="222">
        <f>O235*H235</f>
        <v>0</v>
      </c>
      <c r="Q235" s="222">
        <v>0.0049207645</v>
      </c>
      <c r="R235" s="222">
        <f>Q235*H235</f>
        <v>0.0049207645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143</v>
      </c>
      <c r="AT235" s="224" t="s">
        <v>124</v>
      </c>
      <c r="AU235" s="224" t="s">
        <v>86</v>
      </c>
      <c r="AY235" s="14" t="s">
        <v>121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21</v>
      </c>
      <c r="BK235" s="225">
        <f>ROUND(I235*H235,2)</f>
        <v>0</v>
      </c>
      <c r="BL235" s="14" t="s">
        <v>143</v>
      </c>
      <c r="BM235" s="224" t="s">
        <v>534</v>
      </c>
    </row>
    <row r="236" s="2" customFormat="1" ht="24.15" customHeight="1">
      <c r="A236" s="35"/>
      <c r="B236" s="36"/>
      <c r="C236" s="212" t="s">
        <v>535</v>
      </c>
      <c r="D236" s="212" t="s">
        <v>124</v>
      </c>
      <c r="E236" s="213" t="s">
        <v>536</v>
      </c>
      <c r="F236" s="214" t="s">
        <v>537</v>
      </c>
      <c r="G236" s="215" t="s">
        <v>238</v>
      </c>
      <c r="H236" s="237"/>
      <c r="I236" s="217"/>
      <c r="J236" s="218">
        <f>ROUND(I236*H236,2)</f>
        <v>0</v>
      </c>
      <c r="K236" s="219"/>
      <c r="L236" s="41"/>
      <c r="M236" s="220" t="s">
        <v>1</v>
      </c>
      <c r="N236" s="221" t="s">
        <v>42</v>
      </c>
      <c r="O236" s="88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143</v>
      </c>
      <c r="AT236" s="224" t="s">
        <v>124</v>
      </c>
      <c r="AU236" s="224" t="s">
        <v>86</v>
      </c>
      <c r="AY236" s="14" t="s">
        <v>121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21</v>
      </c>
      <c r="BK236" s="225">
        <f>ROUND(I236*H236,2)</f>
        <v>0</v>
      </c>
      <c r="BL236" s="14" t="s">
        <v>143</v>
      </c>
      <c r="BM236" s="224" t="s">
        <v>538</v>
      </c>
    </row>
    <row r="237" s="12" customFormat="1" ht="22.8" customHeight="1">
      <c r="A237" s="12"/>
      <c r="B237" s="196"/>
      <c r="C237" s="197"/>
      <c r="D237" s="198" t="s">
        <v>76</v>
      </c>
      <c r="E237" s="210" t="s">
        <v>539</v>
      </c>
      <c r="F237" s="210" t="s">
        <v>540</v>
      </c>
      <c r="G237" s="197"/>
      <c r="H237" s="197"/>
      <c r="I237" s="200"/>
      <c r="J237" s="211">
        <f>BK237</f>
        <v>0</v>
      </c>
      <c r="K237" s="197"/>
      <c r="L237" s="202"/>
      <c r="M237" s="203"/>
      <c r="N237" s="204"/>
      <c r="O237" s="204"/>
      <c r="P237" s="205">
        <f>SUM(P238:P254)</f>
        <v>0</v>
      </c>
      <c r="Q237" s="204"/>
      <c r="R237" s="205">
        <f>SUM(R238:R254)</f>
        <v>0.56857738499999999</v>
      </c>
      <c r="S237" s="204"/>
      <c r="T237" s="206">
        <f>SUM(T238:T254)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7" t="s">
        <v>86</v>
      </c>
      <c r="AT237" s="208" t="s">
        <v>76</v>
      </c>
      <c r="AU237" s="208" t="s">
        <v>21</v>
      </c>
      <c r="AY237" s="207" t="s">
        <v>121</v>
      </c>
      <c r="BK237" s="209">
        <f>SUM(BK238:BK254)</f>
        <v>0</v>
      </c>
    </row>
    <row r="238" s="2" customFormat="1" ht="37.8" customHeight="1">
      <c r="A238" s="35"/>
      <c r="B238" s="36"/>
      <c r="C238" s="212" t="s">
        <v>541</v>
      </c>
      <c r="D238" s="212" t="s">
        <v>124</v>
      </c>
      <c r="E238" s="213" t="s">
        <v>542</v>
      </c>
      <c r="F238" s="214" t="s">
        <v>543</v>
      </c>
      <c r="G238" s="215" t="s">
        <v>366</v>
      </c>
      <c r="H238" s="216">
        <v>10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42</v>
      </c>
      <c r="O238" s="88"/>
      <c r="P238" s="222">
        <f>O238*H238</f>
        <v>0</v>
      </c>
      <c r="Q238" s="222">
        <v>0.016968836300000002</v>
      </c>
      <c r="R238" s="222">
        <f>Q238*H238</f>
        <v>0.16968836300000001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143</v>
      </c>
      <c r="AT238" s="224" t="s">
        <v>124</v>
      </c>
      <c r="AU238" s="224" t="s">
        <v>86</v>
      </c>
      <c r="AY238" s="14" t="s">
        <v>121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21</v>
      </c>
      <c r="BK238" s="225">
        <f>ROUND(I238*H238,2)</f>
        <v>0</v>
      </c>
      <c r="BL238" s="14" t="s">
        <v>143</v>
      </c>
      <c r="BM238" s="224" t="s">
        <v>544</v>
      </c>
    </row>
    <row r="239" s="2" customFormat="1" ht="21.75" customHeight="1">
      <c r="A239" s="35"/>
      <c r="B239" s="36"/>
      <c r="C239" s="212" t="s">
        <v>545</v>
      </c>
      <c r="D239" s="212" t="s">
        <v>124</v>
      </c>
      <c r="E239" s="213" t="s">
        <v>546</v>
      </c>
      <c r="F239" s="214" t="s">
        <v>547</v>
      </c>
      <c r="G239" s="215" t="s">
        <v>366</v>
      </c>
      <c r="H239" s="216">
        <v>2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42</v>
      </c>
      <c r="O239" s="88"/>
      <c r="P239" s="222">
        <f>O239*H239</f>
        <v>0</v>
      </c>
      <c r="Q239" s="222">
        <v>0.016968836300000002</v>
      </c>
      <c r="R239" s="222">
        <f>Q239*H239</f>
        <v>0.033937672600000003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143</v>
      </c>
      <c r="AT239" s="224" t="s">
        <v>124</v>
      </c>
      <c r="AU239" s="224" t="s">
        <v>86</v>
      </c>
      <c r="AY239" s="14" t="s">
        <v>121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21</v>
      </c>
      <c r="BK239" s="225">
        <f>ROUND(I239*H239,2)</f>
        <v>0</v>
      </c>
      <c r="BL239" s="14" t="s">
        <v>143</v>
      </c>
      <c r="BM239" s="224" t="s">
        <v>548</v>
      </c>
    </row>
    <row r="240" s="2" customFormat="1" ht="24.15" customHeight="1">
      <c r="A240" s="35"/>
      <c r="B240" s="36"/>
      <c r="C240" s="212" t="s">
        <v>549</v>
      </c>
      <c r="D240" s="212" t="s">
        <v>124</v>
      </c>
      <c r="E240" s="213" t="s">
        <v>550</v>
      </c>
      <c r="F240" s="214" t="s">
        <v>551</v>
      </c>
      <c r="G240" s="215" t="s">
        <v>366</v>
      </c>
      <c r="H240" s="216">
        <v>3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42</v>
      </c>
      <c r="O240" s="88"/>
      <c r="P240" s="222">
        <f>O240*H240</f>
        <v>0</v>
      </c>
      <c r="Q240" s="222">
        <v>0.018079313199999999</v>
      </c>
      <c r="R240" s="222">
        <f>Q240*H240</f>
        <v>0.054237939599999993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143</v>
      </c>
      <c r="AT240" s="224" t="s">
        <v>124</v>
      </c>
      <c r="AU240" s="224" t="s">
        <v>86</v>
      </c>
      <c r="AY240" s="14" t="s">
        <v>121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21</v>
      </c>
      <c r="BK240" s="225">
        <f>ROUND(I240*H240,2)</f>
        <v>0</v>
      </c>
      <c r="BL240" s="14" t="s">
        <v>143</v>
      </c>
      <c r="BM240" s="224" t="s">
        <v>552</v>
      </c>
    </row>
    <row r="241" s="2" customFormat="1" ht="37.8" customHeight="1">
      <c r="A241" s="35"/>
      <c r="B241" s="36"/>
      <c r="C241" s="212" t="s">
        <v>553</v>
      </c>
      <c r="D241" s="212" t="s">
        <v>124</v>
      </c>
      <c r="E241" s="213" t="s">
        <v>554</v>
      </c>
      <c r="F241" s="214" t="s">
        <v>555</v>
      </c>
      <c r="G241" s="215" t="s">
        <v>366</v>
      </c>
      <c r="H241" s="216">
        <v>11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42</v>
      </c>
      <c r="O241" s="88"/>
      <c r="P241" s="222">
        <f>O241*H241</f>
        <v>0</v>
      </c>
      <c r="Q241" s="222">
        <v>0.0149692765</v>
      </c>
      <c r="R241" s="222">
        <f>Q241*H241</f>
        <v>0.1646620415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143</v>
      </c>
      <c r="AT241" s="224" t="s">
        <v>124</v>
      </c>
      <c r="AU241" s="224" t="s">
        <v>86</v>
      </c>
      <c r="AY241" s="14" t="s">
        <v>121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21</v>
      </c>
      <c r="BK241" s="225">
        <f>ROUND(I241*H241,2)</f>
        <v>0</v>
      </c>
      <c r="BL241" s="14" t="s">
        <v>143</v>
      </c>
      <c r="BM241" s="224" t="s">
        <v>556</v>
      </c>
    </row>
    <row r="242" s="2" customFormat="1" ht="33" customHeight="1">
      <c r="A242" s="35"/>
      <c r="B242" s="36"/>
      <c r="C242" s="212" t="s">
        <v>557</v>
      </c>
      <c r="D242" s="212" t="s">
        <v>124</v>
      </c>
      <c r="E242" s="213" t="s">
        <v>558</v>
      </c>
      <c r="F242" s="214" t="s">
        <v>559</v>
      </c>
      <c r="G242" s="215" t="s">
        <v>366</v>
      </c>
      <c r="H242" s="216">
        <v>2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42</v>
      </c>
      <c r="O242" s="88"/>
      <c r="P242" s="222">
        <f>O242*H242</f>
        <v>0</v>
      </c>
      <c r="Q242" s="222">
        <v>0.019209276500000001</v>
      </c>
      <c r="R242" s="222">
        <f>Q242*H242</f>
        <v>0.038418553000000001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143</v>
      </c>
      <c r="AT242" s="224" t="s">
        <v>124</v>
      </c>
      <c r="AU242" s="224" t="s">
        <v>86</v>
      </c>
      <c r="AY242" s="14" t="s">
        <v>121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21</v>
      </c>
      <c r="BK242" s="225">
        <f>ROUND(I242*H242,2)</f>
        <v>0</v>
      </c>
      <c r="BL242" s="14" t="s">
        <v>143</v>
      </c>
      <c r="BM242" s="224" t="s">
        <v>560</v>
      </c>
    </row>
    <row r="243" s="2" customFormat="1" ht="37.8" customHeight="1">
      <c r="A243" s="35"/>
      <c r="B243" s="36"/>
      <c r="C243" s="212" t="s">
        <v>561</v>
      </c>
      <c r="D243" s="212" t="s">
        <v>124</v>
      </c>
      <c r="E243" s="213" t="s">
        <v>562</v>
      </c>
      <c r="F243" s="214" t="s">
        <v>563</v>
      </c>
      <c r="G243" s="215" t="s">
        <v>366</v>
      </c>
      <c r="H243" s="216">
        <v>1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42</v>
      </c>
      <c r="O243" s="88"/>
      <c r="P243" s="222">
        <f>O243*H243</f>
        <v>0</v>
      </c>
      <c r="Q243" s="222">
        <v>0.0147488363</v>
      </c>
      <c r="R243" s="222">
        <f>Q243*H243</f>
        <v>0.0147488363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143</v>
      </c>
      <c r="AT243" s="224" t="s">
        <v>124</v>
      </c>
      <c r="AU243" s="224" t="s">
        <v>86</v>
      </c>
      <c r="AY243" s="14" t="s">
        <v>121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21</v>
      </c>
      <c r="BK243" s="225">
        <f>ROUND(I243*H243,2)</f>
        <v>0</v>
      </c>
      <c r="BL243" s="14" t="s">
        <v>143</v>
      </c>
      <c r="BM243" s="224" t="s">
        <v>564</v>
      </c>
    </row>
    <row r="244" s="2" customFormat="1" ht="24.15" customHeight="1">
      <c r="A244" s="35"/>
      <c r="B244" s="36"/>
      <c r="C244" s="212" t="s">
        <v>565</v>
      </c>
      <c r="D244" s="212" t="s">
        <v>124</v>
      </c>
      <c r="E244" s="213" t="s">
        <v>566</v>
      </c>
      <c r="F244" s="214" t="s">
        <v>567</v>
      </c>
      <c r="G244" s="215" t="s">
        <v>366</v>
      </c>
      <c r="H244" s="216">
        <v>32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42</v>
      </c>
      <c r="O244" s="88"/>
      <c r="P244" s="222">
        <f>O244*H244</f>
        <v>0</v>
      </c>
      <c r="Q244" s="222">
        <v>0.00023913999999999999</v>
      </c>
      <c r="R244" s="222">
        <f>Q244*H244</f>
        <v>0.0076524799999999997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143</v>
      </c>
      <c r="AT244" s="224" t="s">
        <v>124</v>
      </c>
      <c r="AU244" s="224" t="s">
        <v>86</v>
      </c>
      <c r="AY244" s="14" t="s">
        <v>121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21</v>
      </c>
      <c r="BK244" s="225">
        <f>ROUND(I244*H244,2)</f>
        <v>0</v>
      </c>
      <c r="BL244" s="14" t="s">
        <v>143</v>
      </c>
      <c r="BM244" s="224" t="s">
        <v>568</v>
      </c>
    </row>
    <row r="245" s="2" customFormat="1" ht="37.8" customHeight="1">
      <c r="A245" s="35"/>
      <c r="B245" s="36"/>
      <c r="C245" s="212" t="s">
        <v>569</v>
      </c>
      <c r="D245" s="212" t="s">
        <v>124</v>
      </c>
      <c r="E245" s="213" t="s">
        <v>570</v>
      </c>
      <c r="F245" s="214" t="s">
        <v>571</v>
      </c>
      <c r="G245" s="215" t="s">
        <v>366</v>
      </c>
      <c r="H245" s="216">
        <v>1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42</v>
      </c>
      <c r="O245" s="88"/>
      <c r="P245" s="222">
        <f>O245*H245</f>
        <v>0</v>
      </c>
      <c r="Q245" s="222">
        <v>0.0020791400000000002</v>
      </c>
      <c r="R245" s="222">
        <f>Q245*H245</f>
        <v>0.0020791400000000002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143</v>
      </c>
      <c r="AT245" s="224" t="s">
        <v>124</v>
      </c>
      <c r="AU245" s="224" t="s">
        <v>86</v>
      </c>
      <c r="AY245" s="14" t="s">
        <v>121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21</v>
      </c>
      <c r="BK245" s="225">
        <f>ROUND(I245*H245,2)</f>
        <v>0</v>
      </c>
      <c r="BL245" s="14" t="s">
        <v>143</v>
      </c>
      <c r="BM245" s="224" t="s">
        <v>572</v>
      </c>
    </row>
    <row r="246" s="2" customFormat="1" ht="24.15" customHeight="1">
      <c r="A246" s="35"/>
      <c r="B246" s="36"/>
      <c r="C246" s="212" t="s">
        <v>573</v>
      </c>
      <c r="D246" s="212" t="s">
        <v>124</v>
      </c>
      <c r="E246" s="213" t="s">
        <v>574</v>
      </c>
      <c r="F246" s="214" t="s">
        <v>575</v>
      </c>
      <c r="G246" s="215" t="s">
        <v>366</v>
      </c>
      <c r="H246" s="216">
        <v>2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42</v>
      </c>
      <c r="O246" s="88"/>
      <c r="P246" s="222">
        <f>O246*H246</f>
        <v>0</v>
      </c>
      <c r="Q246" s="222">
        <v>0.0018</v>
      </c>
      <c r="R246" s="222">
        <f>Q246*H246</f>
        <v>0.0035999999999999999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143</v>
      </c>
      <c r="AT246" s="224" t="s">
        <v>124</v>
      </c>
      <c r="AU246" s="224" t="s">
        <v>86</v>
      </c>
      <c r="AY246" s="14" t="s">
        <v>121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21</v>
      </c>
      <c r="BK246" s="225">
        <f>ROUND(I246*H246,2)</f>
        <v>0</v>
      </c>
      <c r="BL246" s="14" t="s">
        <v>143</v>
      </c>
      <c r="BM246" s="224" t="s">
        <v>576</v>
      </c>
    </row>
    <row r="247" s="2" customFormat="1" ht="24.15" customHeight="1">
      <c r="A247" s="35"/>
      <c r="B247" s="36"/>
      <c r="C247" s="212" t="s">
        <v>577</v>
      </c>
      <c r="D247" s="212" t="s">
        <v>124</v>
      </c>
      <c r="E247" s="213" t="s">
        <v>578</v>
      </c>
      <c r="F247" s="214" t="s">
        <v>579</v>
      </c>
      <c r="G247" s="215" t="s">
        <v>366</v>
      </c>
      <c r="H247" s="216">
        <v>9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42</v>
      </c>
      <c r="O247" s="88"/>
      <c r="P247" s="222">
        <f>O247*H247</f>
        <v>0</v>
      </c>
      <c r="Q247" s="222">
        <v>0.00183914</v>
      </c>
      <c r="R247" s="222">
        <f>Q247*H247</f>
        <v>0.016552259999999999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143</v>
      </c>
      <c r="AT247" s="224" t="s">
        <v>124</v>
      </c>
      <c r="AU247" s="224" t="s">
        <v>86</v>
      </c>
      <c r="AY247" s="14" t="s">
        <v>121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21</v>
      </c>
      <c r="BK247" s="225">
        <f>ROUND(I247*H247,2)</f>
        <v>0</v>
      </c>
      <c r="BL247" s="14" t="s">
        <v>143</v>
      </c>
      <c r="BM247" s="224" t="s">
        <v>580</v>
      </c>
    </row>
    <row r="248" s="2" customFormat="1" ht="24.15" customHeight="1">
      <c r="A248" s="35"/>
      <c r="B248" s="36"/>
      <c r="C248" s="212" t="s">
        <v>581</v>
      </c>
      <c r="D248" s="212" t="s">
        <v>124</v>
      </c>
      <c r="E248" s="213" t="s">
        <v>582</v>
      </c>
      <c r="F248" s="214" t="s">
        <v>583</v>
      </c>
      <c r="G248" s="215" t="s">
        <v>366</v>
      </c>
      <c r="H248" s="216">
        <v>2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42</v>
      </c>
      <c r="O248" s="88"/>
      <c r="P248" s="222">
        <f>O248*H248</f>
        <v>0</v>
      </c>
      <c r="Q248" s="222">
        <v>0.0018400000000000001</v>
      </c>
      <c r="R248" s="222">
        <f>Q248*H248</f>
        <v>0.0036800000000000001</v>
      </c>
      <c r="S248" s="222">
        <v>0</v>
      </c>
      <c r="T248" s="22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143</v>
      </c>
      <c r="AT248" s="224" t="s">
        <v>124</v>
      </c>
      <c r="AU248" s="224" t="s">
        <v>86</v>
      </c>
      <c r="AY248" s="14" t="s">
        <v>121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21</v>
      </c>
      <c r="BK248" s="225">
        <f>ROUND(I248*H248,2)</f>
        <v>0</v>
      </c>
      <c r="BL248" s="14" t="s">
        <v>143</v>
      </c>
      <c r="BM248" s="224" t="s">
        <v>584</v>
      </c>
    </row>
    <row r="249" s="2" customFormat="1" ht="24.15" customHeight="1">
      <c r="A249" s="35"/>
      <c r="B249" s="36"/>
      <c r="C249" s="212" t="s">
        <v>585</v>
      </c>
      <c r="D249" s="212" t="s">
        <v>124</v>
      </c>
      <c r="E249" s="213" t="s">
        <v>586</v>
      </c>
      <c r="F249" s="214" t="s">
        <v>587</v>
      </c>
      <c r="G249" s="215" t="s">
        <v>366</v>
      </c>
      <c r="H249" s="216">
        <v>14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42</v>
      </c>
      <c r="O249" s="88"/>
      <c r="P249" s="222">
        <f>O249*H249</f>
        <v>0</v>
      </c>
      <c r="Q249" s="222">
        <v>0.0030945399999999998</v>
      </c>
      <c r="R249" s="222">
        <f>Q249*H249</f>
        <v>0.043323559999999997</v>
      </c>
      <c r="S249" s="222">
        <v>0</v>
      </c>
      <c r="T249" s="22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143</v>
      </c>
      <c r="AT249" s="224" t="s">
        <v>124</v>
      </c>
      <c r="AU249" s="224" t="s">
        <v>86</v>
      </c>
      <c r="AY249" s="14" t="s">
        <v>121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21</v>
      </c>
      <c r="BK249" s="225">
        <f>ROUND(I249*H249,2)</f>
        <v>0</v>
      </c>
      <c r="BL249" s="14" t="s">
        <v>143</v>
      </c>
      <c r="BM249" s="224" t="s">
        <v>588</v>
      </c>
    </row>
    <row r="250" s="2" customFormat="1" ht="24.15" customHeight="1">
      <c r="A250" s="35"/>
      <c r="B250" s="36"/>
      <c r="C250" s="212" t="s">
        <v>589</v>
      </c>
      <c r="D250" s="212" t="s">
        <v>124</v>
      </c>
      <c r="E250" s="213" t="s">
        <v>590</v>
      </c>
      <c r="F250" s="214" t="s">
        <v>591</v>
      </c>
      <c r="G250" s="215" t="s">
        <v>366</v>
      </c>
      <c r="H250" s="216">
        <v>11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42</v>
      </c>
      <c r="O250" s="88"/>
      <c r="P250" s="222">
        <f>O250*H250</f>
        <v>0</v>
      </c>
      <c r="Q250" s="222">
        <v>0.00054454000000000004</v>
      </c>
      <c r="R250" s="222">
        <f>Q250*H250</f>
        <v>0.0059899400000000009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143</v>
      </c>
      <c r="AT250" s="224" t="s">
        <v>124</v>
      </c>
      <c r="AU250" s="224" t="s">
        <v>86</v>
      </c>
      <c r="AY250" s="14" t="s">
        <v>121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21</v>
      </c>
      <c r="BK250" s="225">
        <f>ROUND(I250*H250,2)</f>
        <v>0</v>
      </c>
      <c r="BL250" s="14" t="s">
        <v>143</v>
      </c>
      <c r="BM250" s="224" t="s">
        <v>592</v>
      </c>
    </row>
    <row r="251" s="2" customFormat="1" ht="24.15" customHeight="1">
      <c r="A251" s="35"/>
      <c r="B251" s="36"/>
      <c r="C251" s="212" t="s">
        <v>593</v>
      </c>
      <c r="D251" s="212" t="s">
        <v>124</v>
      </c>
      <c r="E251" s="213" t="s">
        <v>594</v>
      </c>
      <c r="F251" s="214" t="s">
        <v>595</v>
      </c>
      <c r="G251" s="215" t="s">
        <v>366</v>
      </c>
      <c r="H251" s="216">
        <v>3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42</v>
      </c>
      <c r="O251" s="88"/>
      <c r="P251" s="222">
        <f>O251*H251</f>
        <v>0</v>
      </c>
      <c r="Q251" s="222">
        <v>0.0021445399999999999</v>
      </c>
      <c r="R251" s="222">
        <f>Q251*H251</f>
        <v>0.0064336199999999993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143</v>
      </c>
      <c r="AT251" s="224" t="s">
        <v>124</v>
      </c>
      <c r="AU251" s="224" t="s">
        <v>86</v>
      </c>
      <c r="AY251" s="14" t="s">
        <v>121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21</v>
      </c>
      <c r="BK251" s="225">
        <f>ROUND(I251*H251,2)</f>
        <v>0</v>
      </c>
      <c r="BL251" s="14" t="s">
        <v>143</v>
      </c>
      <c r="BM251" s="224" t="s">
        <v>596</v>
      </c>
    </row>
    <row r="252" s="2" customFormat="1" ht="24.15" customHeight="1">
      <c r="A252" s="35"/>
      <c r="B252" s="36"/>
      <c r="C252" s="212" t="s">
        <v>597</v>
      </c>
      <c r="D252" s="212" t="s">
        <v>124</v>
      </c>
      <c r="E252" s="213" t="s">
        <v>598</v>
      </c>
      <c r="F252" s="214" t="s">
        <v>599</v>
      </c>
      <c r="G252" s="215" t="s">
        <v>127</v>
      </c>
      <c r="H252" s="216">
        <v>11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42</v>
      </c>
      <c r="O252" s="88"/>
      <c r="P252" s="222">
        <f>O252*H252</f>
        <v>0</v>
      </c>
      <c r="Q252" s="222">
        <v>0.00022499999999999999</v>
      </c>
      <c r="R252" s="222">
        <f>Q252*H252</f>
        <v>0.0024749999999999998</v>
      </c>
      <c r="S252" s="222">
        <v>0</v>
      </c>
      <c r="T252" s="22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143</v>
      </c>
      <c r="AT252" s="224" t="s">
        <v>124</v>
      </c>
      <c r="AU252" s="224" t="s">
        <v>86</v>
      </c>
      <c r="AY252" s="14" t="s">
        <v>121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21</v>
      </c>
      <c r="BK252" s="225">
        <f>ROUND(I252*H252,2)</f>
        <v>0</v>
      </c>
      <c r="BL252" s="14" t="s">
        <v>143</v>
      </c>
      <c r="BM252" s="224" t="s">
        <v>600</v>
      </c>
    </row>
    <row r="253" s="2" customFormat="1" ht="24.15" customHeight="1">
      <c r="A253" s="35"/>
      <c r="B253" s="36"/>
      <c r="C253" s="212" t="s">
        <v>601</v>
      </c>
      <c r="D253" s="212" t="s">
        <v>124</v>
      </c>
      <c r="E253" s="213" t="s">
        <v>602</v>
      </c>
      <c r="F253" s="214" t="s">
        <v>603</v>
      </c>
      <c r="G253" s="215" t="s">
        <v>127</v>
      </c>
      <c r="H253" s="216">
        <v>2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42</v>
      </c>
      <c r="O253" s="88"/>
      <c r="P253" s="222">
        <f>O253*H253</f>
        <v>0</v>
      </c>
      <c r="Q253" s="222">
        <v>0.00054898950000000001</v>
      </c>
      <c r="R253" s="222">
        <f>Q253*H253</f>
        <v>0.001097979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143</v>
      </c>
      <c r="AT253" s="224" t="s">
        <v>124</v>
      </c>
      <c r="AU253" s="224" t="s">
        <v>86</v>
      </c>
      <c r="AY253" s="14" t="s">
        <v>121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21</v>
      </c>
      <c r="BK253" s="225">
        <f>ROUND(I253*H253,2)</f>
        <v>0</v>
      </c>
      <c r="BL253" s="14" t="s">
        <v>143</v>
      </c>
      <c r="BM253" s="224" t="s">
        <v>604</v>
      </c>
    </row>
    <row r="254" s="2" customFormat="1" ht="24.15" customHeight="1">
      <c r="A254" s="35"/>
      <c r="B254" s="36"/>
      <c r="C254" s="212" t="s">
        <v>605</v>
      </c>
      <c r="D254" s="212" t="s">
        <v>124</v>
      </c>
      <c r="E254" s="213" t="s">
        <v>606</v>
      </c>
      <c r="F254" s="214" t="s">
        <v>607</v>
      </c>
      <c r="G254" s="215" t="s">
        <v>238</v>
      </c>
      <c r="H254" s="237"/>
      <c r="I254" s="217"/>
      <c r="J254" s="218">
        <f>ROUND(I254*H254,2)</f>
        <v>0</v>
      </c>
      <c r="K254" s="219"/>
      <c r="L254" s="41"/>
      <c r="M254" s="220" t="s">
        <v>1</v>
      </c>
      <c r="N254" s="221" t="s">
        <v>42</v>
      </c>
      <c r="O254" s="88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143</v>
      </c>
      <c r="AT254" s="224" t="s">
        <v>124</v>
      </c>
      <c r="AU254" s="224" t="s">
        <v>86</v>
      </c>
      <c r="AY254" s="14" t="s">
        <v>121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21</v>
      </c>
      <c r="BK254" s="225">
        <f>ROUND(I254*H254,2)</f>
        <v>0</v>
      </c>
      <c r="BL254" s="14" t="s">
        <v>143</v>
      </c>
      <c r="BM254" s="224" t="s">
        <v>608</v>
      </c>
    </row>
    <row r="255" s="12" customFormat="1" ht="22.8" customHeight="1">
      <c r="A255" s="12"/>
      <c r="B255" s="196"/>
      <c r="C255" s="197"/>
      <c r="D255" s="198" t="s">
        <v>76</v>
      </c>
      <c r="E255" s="210" t="s">
        <v>609</v>
      </c>
      <c r="F255" s="210" t="s">
        <v>610</v>
      </c>
      <c r="G255" s="197"/>
      <c r="H255" s="197"/>
      <c r="I255" s="200"/>
      <c r="J255" s="211">
        <f>BK255</f>
        <v>0</v>
      </c>
      <c r="K255" s="197"/>
      <c r="L255" s="202"/>
      <c r="M255" s="203"/>
      <c r="N255" s="204"/>
      <c r="O255" s="204"/>
      <c r="P255" s="205">
        <f>SUM(P256:P260)</f>
        <v>0</v>
      </c>
      <c r="Q255" s="204"/>
      <c r="R255" s="205">
        <f>SUM(R256:R260)</f>
        <v>0.2626</v>
      </c>
      <c r="S255" s="204"/>
      <c r="T255" s="206">
        <f>SUM(T256:T260)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7" t="s">
        <v>86</v>
      </c>
      <c r="AT255" s="208" t="s">
        <v>76</v>
      </c>
      <c r="AU255" s="208" t="s">
        <v>21</v>
      </c>
      <c r="AY255" s="207" t="s">
        <v>121</v>
      </c>
      <c r="BK255" s="209">
        <f>SUM(BK256:BK260)</f>
        <v>0</v>
      </c>
    </row>
    <row r="256" s="2" customFormat="1" ht="24.15" customHeight="1">
      <c r="A256" s="35"/>
      <c r="B256" s="36"/>
      <c r="C256" s="212" t="s">
        <v>611</v>
      </c>
      <c r="D256" s="212" t="s">
        <v>124</v>
      </c>
      <c r="E256" s="213" t="s">
        <v>612</v>
      </c>
      <c r="F256" s="214" t="s">
        <v>613</v>
      </c>
      <c r="G256" s="215" t="s">
        <v>366</v>
      </c>
      <c r="H256" s="216">
        <v>1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42</v>
      </c>
      <c r="O256" s="88"/>
      <c r="P256" s="222">
        <f>O256*H256</f>
        <v>0</v>
      </c>
      <c r="Q256" s="222">
        <v>0.014</v>
      </c>
      <c r="R256" s="222">
        <f>Q256*H256</f>
        <v>0.014</v>
      </c>
      <c r="S256" s="222">
        <v>0</v>
      </c>
      <c r="T256" s="22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143</v>
      </c>
      <c r="AT256" s="224" t="s">
        <v>124</v>
      </c>
      <c r="AU256" s="224" t="s">
        <v>86</v>
      </c>
      <c r="AY256" s="14" t="s">
        <v>121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21</v>
      </c>
      <c r="BK256" s="225">
        <f>ROUND(I256*H256,2)</f>
        <v>0</v>
      </c>
      <c r="BL256" s="14" t="s">
        <v>143</v>
      </c>
      <c r="BM256" s="224" t="s">
        <v>614</v>
      </c>
    </row>
    <row r="257" s="2" customFormat="1" ht="24.15" customHeight="1">
      <c r="A257" s="35"/>
      <c r="B257" s="36"/>
      <c r="C257" s="212" t="s">
        <v>615</v>
      </c>
      <c r="D257" s="212" t="s">
        <v>124</v>
      </c>
      <c r="E257" s="213" t="s">
        <v>616</v>
      </c>
      <c r="F257" s="214" t="s">
        <v>617</v>
      </c>
      <c r="G257" s="215" t="s">
        <v>366</v>
      </c>
      <c r="H257" s="216">
        <v>3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42</v>
      </c>
      <c r="O257" s="88"/>
      <c r="P257" s="222">
        <f>O257*H257</f>
        <v>0</v>
      </c>
      <c r="Q257" s="222">
        <v>0.015599999999999999</v>
      </c>
      <c r="R257" s="222">
        <f>Q257*H257</f>
        <v>0.046799999999999994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143</v>
      </c>
      <c r="AT257" s="224" t="s">
        <v>124</v>
      </c>
      <c r="AU257" s="224" t="s">
        <v>86</v>
      </c>
      <c r="AY257" s="14" t="s">
        <v>121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21</v>
      </c>
      <c r="BK257" s="225">
        <f>ROUND(I257*H257,2)</f>
        <v>0</v>
      </c>
      <c r="BL257" s="14" t="s">
        <v>143</v>
      </c>
      <c r="BM257" s="224" t="s">
        <v>618</v>
      </c>
    </row>
    <row r="258" s="2" customFormat="1" ht="37.8" customHeight="1">
      <c r="A258" s="35"/>
      <c r="B258" s="36"/>
      <c r="C258" s="212" t="s">
        <v>619</v>
      </c>
      <c r="D258" s="212" t="s">
        <v>124</v>
      </c>
      <c r="E258" s="213" t="s">
        <v>620</v>
      </c>
      <c r="F258" s="214" t="s">
        <v>621</v>
      </c>
      <c r="G258" s="215" t="s">
        <v>366</v>
      </c>
      <c r="H258" s="216">
        <v>10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42</v>
      </c>
      <c r="O258" s="88"/>
      <c r="P258" s="222">
        <f>O258*H258</f>
        <v>0</v>
      </c>
      <c r="Q258" s="222">
        <v>0.016650000000000002</v>
      </c>
      <c r="R258" s="222">
        <f>Q258*H258</f>
        <v>0.16650000000000001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143</v>
      </c>
      <c r="AT258" s="224" t="s">
        <v>124</v>
      </c>
      <c r="AU258" s="224" t="s">
        <v>86</v>
      </c>
      <c r="AY258" s="14" t="s">
        <v>121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21</v>
      </c>
      <c r="BK258" s="225">
        <f>ROUND(I258*H258,2)</f>
        <v>0</v>
      </c>
      <c r="BL258" s="14" t="s">
        <v>143</v>
      </c>
      <c r="BM258" s="224" t="s">
        <v>622</v>
      </c>
    </row>
    <row r="259" s="2" customFormat="1" ht="37.8" customHeight="1">
      <c r="A259" s="35"/>
      <c r="B259" s="36"/>
      <c r="C259" s="212" t="s">
        <v>623</v>
      </c>
      <c r="D259" s="212" t="s">
        <v>124</v>
      </c>
      <c r="E259" s="213" t="s">
        <v>624</v>
      </c>
      <c r="F259" s="214" t="s">
        <v>625</v>
      </c>
      <c r="G259" s="215" t="s">
        <v>366</v>
      </c>
      <c r="H259" s="216">
        <v>2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42</v>
      </c>
      <c r="O259" s="88"/>
      <c r="P259" s="222">
        <f>O259*H259</f>
        <v>0</v>
      </c>
      <c r="Q259" s="222">
        <v>0.017649999999999999</v>
      </c>
      <c r="R259" s="222">
        <f>Q259*H259</f>
        <v>0.035299999999999998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143</v>
      </c>
      <c r="AT259" s="224" t="s">
        <v>124</v>
      </c>
      <c r="AU259" s="224" t="s">
        <v>86</v>
      </c>
      <c r="AY259" s="14" t="s">
        <v>121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21</v>
      </c>
      <c r="BK259" s="225">
        <f>ROUND(I259*H259,2)</f>
        <v>0</v>
      </c>
      <c r="BL259" s="14" t="s">
        <v>143</v>
      </c>
      <c r="BM259" s="224" t="s">
        <v>626</v>
      </c>
    </row>
    <row r="260" s="2" customFormat="1" ht="24.15" customHeight="1">
      <c r="A260" s="35"/>
      <c r="B260" s="36"/>
      <c r="C260" s="212" t="s">
        <v>627</v>
      </c>
      <c r="D260" s="212" t="s">
        <v>124</v>
      </c>
      <c r="E260" s="213" t="s">
        <v>628</v>
      </c>
      <c r="F260" s="214" t="s">
        <v>629</v>
      </c>
      <c r="G260" s="215" t="s">
        <v>238</v>
      </c>
      <c r="H260" s="237"/>
      <c r="I260" s="217"/>
      <c r="J260" s="218">
        <f>ROUND(I260*H260,2)</f>
        <v>0</v>
      </c>
      <c r="K260" s="219"/>
      <c r="L260" s="41"/>
      <c r="M260" s="220" t="s">
        <v>1</v>
      </c>
      <c r="N260" s="221" t="s">
        <v>42</v>
      </c>
      <c r="O260" s="88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143</v>
      </c>
      <c r="AT260" s="224" t="s">
        <v>124</v>
      </c>
      <c r="AU260" s="224" t="s">
        <v>86</v>
      </c>
      <c r="AY260" s="14" t="s">
        <v>121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21</v>
      </c>
      <c r="BK260" s="225">
        <f>ROUND(I260*H260,2)</f>
        <v>0</v>
      </c>
      <c r="BL260" s="14" t="s">
        <v>143</v>
      </c>
      <c r="BM260" s="224" t="s">
        <v>630</v>
      </c>
    </row>
    <row r="261" s="12" customFormat="1" ht="22.8" customHeight="1">
      <c r="A261" s="12"/>
      <c r="B261" s="196"/>
      <c r="C261" s="197"/>
      <c r="D261" s="198" t="s">
        <v>76</v>
      </c>
      <c r="E261" s="210" t="s">
        <v>631</v>
      </c>
      <c r="F261" s="210" t="s">
        <v>632</v>
      </c>
      <c r="G261" s="197"/>
      <c r="H261" s="197"/>
      <c r="I261" s="200"/>
      <c r="J261" s="211">
        <f>BK261</f>
        <v>0</v>
      </c>
      <c r="K261" s="197"/>
      <c r="L261" s="202"/>
      <c r="M261" s="203"/>
      <c r="N261" s="204"/>
      <c r="O261" s="204"/>
      <c r="P261" s="205">
        <f>SUM(P262:P265)</f>
        <v>0</v>
      </c>
      <c r="Q261" s="204"/>
      <c r="R261" s="205">
        <f>SUM(R262:R265)</f>
        <v>0.00528</v>
      </c>
      <c r="S261" s="204"/>
      <c r="T261" s="206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7" t="s">
        <v>86</v>
      </c>
      <c r="AT261" s="208" t="s">
        <v>76</v>
      </c>
      <c r="AU261" s="208" t="s">
        <v>21</v>
      </c>
      <c r="AY261" s="207" t="s">
        <v>121</v>
      </c>
      <c r="BK261" s="209">
        <f>SUM(BK262:BK265)</f>
        <v>0</v>
      </c>
    </row>
    <row r="262" s="2" customFormat="1" ht="24.15" customHeight="1">
      <c r="A262" s="35"/>
      <c r="B262" s="36"/>
      <c r="C262" s="212" t="s">
        <v>633</v>
      </c>
      <c r="D262" s="212" t="s">
        <v>124</v>
      </c>
      <c r="E262" s="213" t="s">
        <v>634</v>
      </c>
      <c r="F262" s="214" t="s">
        <v>635</v>
      </c>
      <c r="G262" s="215" t="s">
        <v>127</v>
      </c>
      <c r="H262" s="216">
        <v>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42</v>
      </c>
      <c r="O262" s="88"/>
      <c r="P262" s="222">
        <f>O262*H262</f>
        <v>0</v>
      </c>
      <c r="Q262" s="222">
        <v>0.00062</v>
      </c>
      <c r="R262" s="222">
        <f>Q262*H262</f>
        <v>0.00062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143</v>
      </c>
      <c r="AT262" s="224" t="s">
        <v>124</v>
      </c>
      <c r="AU262" s="224" t="s">
        <v>86</v>
      </c>
      <c r="AY262" s="14" t="s">
        <v>121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21</v>
      </c>
      <c r="BK262" s="225">
        <f>ROUND(I262*H262,2)</f>
        <v>0</v>
      </c>
      <c r="BL262" s="14" t="s">
        <v>143</v>
      </c>
      <c r="BM262" s="224" t="s">
        <v>636</v>
      </c>
    </row>
    <row r="263" s="2" customFormat="1" ht="24.15" customHeight="1">
      <c r="A263" s="35"/>
      <c r="B263" s="36"/>
      <c r="C263" s="212" t="s">
        <v>637</v>
      </c>
      <c r="D263" s="212" t="s">
        <v>124</v>
      </c>
      <c r="E263" s="213" t="s">
        <v>638</v>
      </c>
      <c r="F263" s="214" t="s">
        <v>639</v>
      </c>
      <c r="G263" s="215" t="s">
        <v>127</v>
      </c>
      <c r="H263" s="216">
        <v>3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42</v>
      </c>
      <c r="O263" s="88"/>
      <c r="P263" s="222">
        <f>O263*H263</f>
        <v>0</v>
      </c>
      <c r="Q263" s="222">
        <v>0.00093999999999999997</v>
      </c>
      <c r="R263" s="222">
        <f>Q263*H263</f>
        <v>0.00282</v>
      </c>
      <c r="S263" s="222">
        <v>0</v>
      </c>
      <c r="T263" s="22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143</v>
      </c>
      <c r="AT263" s="224" t="s">
        <v>124</v>
      </c>
      <c r="AU263" s="224" t="s">
        <v>86</v>
      </c>
      <c r="AY263" s="14" t="s">
        <v>121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21</v>
      </c>
      <c r="BK263" s="225">
        <f>ROUND(I263*H263,2)</f>
        <v>0</v>
      </c>
      <c r="BL263" s="14" t="s">
        <v>143</v>
      </c>
      <c r="BM263" s="224" t="s">
        <v>640</v>
      </c>
    </row>
    <row r="264" s="2" customFormat="1" ht="24.15" customHeight="1">
      <c r="A264" s="35"/>
      <c r="B264" s="36"/>
      <c r="C264" s="212" t="s">
        <v>641</v>
      </c>
      <c r="D264" s="212" t="s">
        <v>124</v>
      </c>
      <c r="E264" s="213" t="s">
        <v>642</v>
      </c>
      <c r="F264" s="214" t="s">
        <v>643</v>
      </c>
      <c r="G264" s="215" t="s">
        <v>127</v>
      </c>
      <c r="H264" s="216">
        <v>1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42</v>
      </c>
      <c r="O264" s="88"/>
      <c r="P264" s="222">
        <f>O264*H264</f>
        <v>0</v>
      </c>
      <c r="Q264" s="222">
        <v>0.0011000000000000001</v>
      </c>
      <c r="R264" s="222">
        <f>Q264*H264</f>
        <v>0.0011000000000000001</v>
      </c>
      <c r="S264" s="222">
        <v>0</v>
      </c>
      <c r="T264" s="22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143</v>
      </c>
      <c r="AT264" s="224" t="s">
        <v>124</v>
      </c>
      <c r="AU264" s="224" t="s">
        <v>86</v>
      </c>
      <c r="AY264" s="14" t="s">
        <v>121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21</v>
      </c>
      <c r="BK264" s="225">
        <f>ROUND(I264*H264,2)</f>
        <v>0</v>
      </c>
      <c r="BL264" s="14" t="s">
        <v>143</v>
      </c>
      <c r="BM264" s="224" t="s">
        <v>644</v>
      </c>
    </row>
    <row r="265" s="2" customFormat="1" ht="24.15" customHeight="1">
      <c r="A265" s="35"/>
      <c r="B265" s="36"/>
      <c r="C265" s="212" t="s">
        <v>645</v>
      </c>
      <c r="D265" s="212" t="s">
        <v>124</v>
      </c>
      <c r="E265" s="213" t="s">
        <v>646</v>
      </c>
      <c r="F265" s="214" t="s">
        <v>647</v>
      </c>
      <c r="G265" s="215" t="s">
        <v>127</v>
      </c>
      <c r="H265" s="216">
        <v>1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42</v>
      </c>
      <c r="O265" s="88"/>
      <c r="P265" s="222">
        <f>O265*H265</f>
        <v>0</v>
      </c>
      <c r="Q265" s="222">
        <v>0.00073999999999999999</v>
      </c>
      <c r="R265" s="222">
        <f>Q265*H265</f>
        <v>0.00073999999999999999</v>
      </c>
      <c r="S265" s="222">
        <v>0</v>
      </c>
      <c r="T265" s="22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143</v>
      </c>
      <c r="AT265" s="224" t="s">
        <v>124</v>
      </c>
      <c r="AU265" s="224" t="s">
        <v>86</v>
      </c>
      <c r="AY265" s="14" t="s">
        <v>121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21</v>
      </c>
      <c r="BK265" s="225">
        <f>ROUND(I265*H265,2)</f>
        <v>0</v>
      </c>
      <c r="BL265" s="14" t="s">
        <v>143</v>
      </c>
      <c r="BM265" s="224" t="s">
        <v>648</v>
      </c>
    </row>
    <row r="266" s="12" customFormat="1" ht="22.8" customHeight="1">
      <c r="A266" s="12"/>
      <c r="B266" s="196"/>
      <c r="C266" s="197"/>
      <c r="D266" s="198" t="s">
        <v>76</v>
      </c>
      <c r="E266" s="210" t="s">
        <v>649</v>
      </c>
      <c r="F266" s="210" t="s">
        <v>650</v>
      </c>
      <c r="G266" s="197"/>
      <c r="H266" s="197"/>
      <c r="I266" s="200"/>
      <c r="J266" s="211">
        <f>BK266</f>
        <v>0</v>
      </c>
      <c r="K266" s="197"/>
      <c r="L266" s="202"/>
      <c r="M266" s="203"/>
      <c r="N266" s="204"/>
      <c r="O266" s="204"/>
      <c r="P266" s="205">
        <f>SUM(P267:P268)</f>
        <v>0</v>
      </c>
      <c r="Q266" s="204"/>
      <c r="R266" s="205">
        <f>SUM(R267:R268)</f>
        <v>0.0032843581999999999</v>
      </c>
      <c r="S266" s="204"/>
      <c r="T266" s="206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7" t="s">
        <v>86</v>
      </c>
      <c r="AT266" s="208" t="s">
        <v>76</v>
      </c>
      <c r="AU266" s="208" t="s">
        <v>21</v>
      </c>
      <c r="AY266" s="207" t="s">
        <v>121</v>
      </c>
      <c r="BK266" s="209">
        <f>SUM(BK267:BK268)</f>
        <v>0</v>
      </c>
    </row>
    <row r="267" s="2" customFormat="1" ht="33" customHeight="1">
      <c r="A267" s="35"/>
      <c r="B267" s="36"/>
      <c r="C267" s="212" t="s">
        <v>651</v>
      </c>
      <c r="D267" s="212" t="s">
        <v>124</v>
      </c>
      <c r="E267" s="213" t="s">
        <v>652</v>
      </c>
      <c r="F267" s="214" t="s">
        <v>653</v>
      </c>
      <c r="G267" s="215" t="s">
        <v>366</v>
      </c>
      <c r="H267" s="216">
        <v>1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42</v>
      </c>
      <c r="O267" s="88"/>
      <c r="P267" s="222">
        <f>O267*H267</f>
        <v>0</v>
      </c>
      <c r="Q267" s="222">
        <v>0.0032843581999999999</v>
      </c>
      <c r="R267" s="222">
        <f>Q267*H267</f>
        <v>0.0032843581999999999</v>
      </c>
      <c r="S267" s="222">
        <v>0</v>
      </c>
      <c r="T267" s="22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143</v>
      </c>
      <c r="AT267" s="224" t="s">
        <v>124</v>
      </c>
      <c r="AU267" s="224" t="s">
        <v>86</v>
      </c>
      <c r="AY267" s="14" t="s">
        <v>121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21</v>
      </c>
      <c r="BK267" s="225">
        <f>ROUND(I267*H267,2)</f>
        <v>0</v>
      </c>
      <c r="BL267" s="14" t="s">
        <v>143</v>
      </c>
      <c r="BM267" s="224" t="s">
        <v>654</v>
      </c>
    </row>
    <row r="268" s="2" customFormat="1" ht="24.15" customHeight="1">
      <c r="A268" s="35"/>
      <c r="B268" s="36"/>
      <c r="C268" s="212" t="s">
        <v>655</v>
      </c>
      <c r="D268" s="212" t="s">
        <v>124</v>
      </c>
      <c r="E268" s="213" t="s">
        <v>656</v>
      </c>
      <c r="F268" s="214" t="s">
        <v>657</v>
      </c>
      <c r="G268" s="215" t="s">
        <v>238</v>
      </c>
      <c r="H268" s="237"/>
      <c r="I268" s="217"/>
      <c r="J268" s="218">
        <f>ROUND(I268*H268,2)</f>
        <v>0</v>
      </c>
      <c r="K268" s="219"/>
      <c r="L268" s="41"/>
      <c r="M268" s="238" t="s">
        <v>1</v>
      </c>
      <c r="N268" s="239" t="s">
        <v>42</v>
      </c>
      <c r="O268" s="240"/>
      <c r="P268" s="241">
        <f>O268*H268</f>
        <v>0</v>
      </c>
      <c r="Q268" s="241">
        <v>0</v>
      </c>
      <c r="R268" s="241">
        <f>Q268*H268</f>
        <v>0</v>
      </c>
      <c r="S268" s="241">
        <v>0</v>
      </c>
      <c r="T268" s="24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143</v>
      </c>
      <c r="AT268" s="224" t="s">
        <v>124</v>
      </c>
      <c r="AU268" s="224" t="s">
        <v>86</v>
      </c>
      <c r="AY268" s="14" t="s">
        <v>121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21</v>
      </c>
      <c r="BK268" s="225">
        <f>ROUND(I268*H268,2)</f>
        <v>0</v>
      </c>
      <c r="BL268" s="14" t="s">
        <v>143</v>
      </c>
      <c r="BM268" s="224" t="s">
        <v>658</v>
      </c>
    </row>
    <row r="269" s="2" customFormat="1" ht="6.96" customHeight="1">
      <c r="A269" s="35"/>
      <c r="B269" s="63"/>
      <c r="C269" s="64"/>
      <c r="D269" s="64"/>
      <c r="E269" s="64"/>
      <c r="F269" s="64"/>
      <c r="G269" s="64"/>
      <c r="H269" s="64"/>
      <c r="I269" s="64"/>
      <c r="J269" s="64"/>
      <c r="K269" s="64"/>
      <c r="L269" s="41"/>
      <c r="M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</row>
  </sheetData>
  <sheetProtection sheet="1" autoFilter="0" formatColumns="0" formatRows="0" objects="1" scenarios="1" spinCount="100000" saltValue="IazjW3/7D8+B0kAW8CRBHUSqPtf7zdMeP1wURwU+yK31sCTmZmn9VwVBPCx4HZ51zKr6FAGdK43bkZ+DZX9GnQ==" hashValue="273w+fggv0QZZs45Cuq4NamwP9cr+9ufJK2ly1tBXLD5uKH0Wv5OnVVlhWIj8fbUvsL8hjO3WeWyKjKzSRWYRg==" algorithmName="SHA-512" password="CC35"/>
  <autoFilter ref="C126:K26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LOJZA\AloisV</dc:creator>
  <cp:lastModifiedBy>LOJZA\AloisV</cp:lastModifiedBy>
  <dcterms:created xsi:type="dcterms:W3CDTF">2023-03-14T11:33:39Z</dcterms:created>
  <dcterms:modified xsi:type="dcterms:W3CDTF">2023-03-14T11:33:46Z</dcterms:modified>
</cp:coreProperties>
</file>